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8232"/>
  </bookViews>
  <sheets>
    <sheet name="List1" sheetId="1" r:id="rId1"/>
    <sheet name="List2" sheetId="2" r:id="rId2"/>
    <sheet name="List3" sheetId="3" r:id="rId3"/>
  </sheets>
  <calcPr calcId="0"/>
</workbook>
</file>

<file path=xl/calcChain.xml><?xml version="1.0" encoding="utf-8"?>
<calcChain xmlns="http://schemas.openxmlformats.org/spreadsheetml/2006/main">
  <c r="AH90" i="1" l="1"/>
  <c r="AH89" i="1"/>
  <c r="AH88" i="1"/>
  <c r="AH87" i="1"/>
  <c r="AH86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7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8" i="1"/>
  <c r="AH9" i="1"/>
  <c r="AH10" i="1"/>
  <c r="AH11" i="1"/>
  <c r="AH12" i="1"/>
  <c r="AH7" i="1"/>
</calcChain>
</file>

<file path=xl/connections.xml><?xml version="1.0" encoding="utf-8"?>
<connections xmlns="http://schemas.openxmlformats.org/spreadsheetml/2006/main">
  <connection id="1" name="2025_OSSton" type="4" refreshedVersion="0" background="1">
    <webPr xml="1" sourceData="1" url="E:\2025_OSSton.xml" htmlTables="1" htmlFormat="all"/>
  </connection>
</connections>
</file>

<file path=xl/sharedStrings.xml><?xml version="1.0" encoding="utf-8"?>
<sst xmlns="http://schemas.openxmlformats.org/spreadsheetml/2006/main" count="576" uniqueCount="196">
  <si>
    <t>RazinaId</t>
  </si>
  <si>
    <t>Signatura</t>
  </si>
  <si>
    <t>Naziv</t>
  </si>
  <si>
    <t>ImateljId</t>
  </si>
  <si>
    <t>GodinaOd</t>
  </si>
  <si>
    <t>GodinaDo</t>
  </si>
  <si>
    <t>StvarateljId</t>
  </si>
  <si>
    <t>UlogaId</t>
  </si>
  <si>
    <t>MjernaJedinicaId</t>
  </si>
  <si>
    <t>Kolicina</t>
  </si>
  <si>
    <t>VrstaTehnickeJediniceId</t>
  </si>
  <si>
    <t>ns1:NapomenaORazdoblju</t>
  </si>
  <si>
    <t>ns1:Sadrzaj</t>
  </si>
  <si>
    <t>ns1:Napomena</t>
  </si>
  <si>
    <t>KomPodvrstaId</t>
  </si>
  <si>
    <t>VrstaMedijaId</t>
  </si>
  <si>
    <t>Kolicina2</t>
  </si>
  <si>
    <t>RazinaId3</t>
  </si>
  <si>
    <t>Signatura4</t>
  </si>
  <si>
    <t>Naziv5</t>
  </si>
  <si>
    <t>RazinaId6</t>
  </si>
  <si>
    <t>Signatura7</t>
  </si>
  <si>
    <t>Naziv8</t>
  </si>
  <si>
    <t>RazinaId9</t>
  </si>
  <si>
    <t>Signatura10</t>
  </si>
  <si>
    <t>Naziv11</t>
  </si>
  <si>
    <t>GodinaOd12</t>
  </si>
  <si>
    <t>GodinaDo13</t>
  </si>
  <si>
    <t>MjernaJedinicaId14</t>
  </si>
  <si>
    <t>Kolicina15</t>
  </si>
  <si>
    <t>VrstaTehnickeJediniceId16</t>
  </si>
  <si>
    <t>Kolicina17</t>
  </si>
  <si>
    <t>Osnovna škola Ston</t>
  </si>
  <si>
    <t>Arhiv Osnovne škole Ston</t>
  </si>
  <si>
    <t>Statusna obilježja</t>
  </si>
  <si>
    <t>Opći akti</t>
  </si>
  <si>
    <t>Rad i poslovanje</t>
  </si>
  <si>
    <t>Pedagoška dokumentacija i evidencija</t>
  </si>
  <si>
    <t>Radni odnosi</t>
  </si>
  <si>
    <t>Zaštita na radu i zaštita od požara</t>
  </si>
  <si>
    <t>Investicije, izgradnja i održavanje objekata</t>
  </si>
  <si>
    <t>Financijsko i materijalno poslovanje</t>
  </si>
  <si>
    <t>Uredsko i arhivsko poslovanje</t>
  </si>
  <si>
    <t>Zahtjevi i rješenja o upisu u sudski regisar</t>
  </si>
  <si>
    <t>Statut</t>
  </si>
  <si>
    <t>Pravilnik o radu</t>
  </si>
  <si>
    <t>Pravilnik o zaštiti od požara</t>
  </si>
  <si>
    <t>Pravilnik o zaštiti na radu</t>
  </si>
  <si>
    <t>Odluka o kućnom redu</t>
  </si>
  <si>
    <t>Pravilnik o radu školske knjižnice</t>
  </si>
  <si>
    <t>Odluka o etič.kodeksu nep. nositelja odgojno-obrazovne djelatnosti</t>
  </si>
  <si>
    <t>Pravilnik o zaštiti i obradi arh. i reg. gradiva</t>
  </si>
  <si>
    <t>Školski kurikulum</t>
  </si>
  <si>
    <t>Godišnji plan i program rada</t>
  </si>
  <si>
    <t>Izvješća o radu</t>
  </si>
  <si>
    <t>Zapisnici sa sjednica školskih odbora i vijeća</t>
  </si>
  <si>
    <t>Zapisnici i rješenja tijela upravnog i stručn. nad</t>
  </si>
  <si>
    <t>Akti o osiguranju osoba i imovine</t>
  </si>
  <si>
    <t>Ugovori o djelu, o autorskom djelu i volontiranju</t>
  </si>
  <si>
    <t>Matična knjiga</t>
  </si>
  <si>
    <t>Imenik učenika</t>
  </si>
  <si>
    <t>Spomenica škole</t>
  </si>
  <si>
    <t>Potvrda o psihofizičkoj sposobnosti djeteta za upis u školu</t>
  </si>
  <si>
    <t>Dnevnik rada</t>
  </si>
  <si>
    <t>Pregled rada izvannastavnih aktivnosti</t>
  </si>
  <si>
    <t>Evidencija o popravnom,  razrednom, predmetnom, dopunskom i razlikovnom ispitu</t>
  </si>
  <si>
    <t>Evidencija zamjene nenazočnih učitelja</t>
  </si>
  <si>
    <t>Statistički pregledi i izvješća o učenicima, učiteljima i sredstvima rada</t>
  </si>
  <si>
    <t>Oglasna knjiga za učenike</t>
  </si>
  <si>
    <t>Dokumentacija pedagoške službe</t>
  </si>
  <si>
    <t>Ugovori o radu</t>
  </si>
  <si>
    <t>Natječaji i oglasi</t>
  </si>
  <si>
    <t>Rješenja o rasporedu radnih obveza – radnog vremena</t>
  </si>
  <si>
    <t>Programi pripravničkog stažiranja</t>
  </si>
  <si>
    <t>Plan i raspored godišnjih odmora</t>
  </si>
  <si>
    <t>Matična knjiga radnika</t>
  </si>
  <si>
    <t>Osobni dosjei radnika</t>
  </si>
  <si>
    <t>Ostali dokumenti u svezi s radnim odnosima</t>
  </si>
  <si>
    <t>Planovi evakuacije i spašavanja radnika u izvanrednim okolnostima</t>
  </si>
  <si>
    <t>Projekti sa svom pratećom dokumentacijom</t>
  </si>
  <si>
    <t>Suglasnost nadležnih tijela za projekt</t>
  </si>
  <si>
    <t>Dokumentacija o postupku izbora izvođača radova</t>
  </si>
  <si>
    <t>Projekti adaptacija i dogradnja s cjelokupnom dokumentacijom</t>
  </si>
  <si>
    <t>Financijski plan i njegove promjene</t>
  </si>
  <si>
    <t>Godišnji obračun i periodični obračuni</t>
  </si>
  <si>
    <t>Isplatne liste plaća, analitička evidencija plaća, dnevnica i honorara za koje se plaćaju obvezni doprinosim</t>
  </si>
  <si>
    <t>Poslovne knjige (glavna knjiga, dnevnik)</t>
  </si>
  <si>
    <t>Pomoćne knjige</t>
  </si>
  <si>
    <t>Isprave temeljem kojih se unose pod. u dnevnik i gk</t>
  </si>
  <si>
    <t>Kartoteka materijalnog knjigovodstva</t>
  </si>
  <si>
    <t>Kartoteka inventara osnovnih sredstava</t>
  </si>
  <si>
    <t>Kartoteka sitnog inventara</t>
  </si>
  <si>
    <t>Ulazni i izlazni računi</t>
  </si>
  <si>
    <t>Knjiga ulaznih i izlaznih računa</t>
  </si>
  <si>
    <t>Blagajnička izvješća</t>
  </si>
  <si>
    <t>Mjesečna izvješća o bolovanjima</t>
  </si>
  <si>
    <t>Administrativne zabrane</t>
  </si>
  <si>
    <t>Putni nalozi i obračuni troškova putovanja i izvješća sa službenih putovanja</t>
  </si>
  <si>
    <t>Nalozi za nabavu potrošnog materijala</t>
  </si>
  <si>
    <t>Kompleti izvješća komisije za popis s popisnim listovima</t>
  </si>
  <si>
    <t>Kopije zahtjeva narudžaba za nabavu sitnog materijala i sl.</t>
  </si>
  <si>
    <t>Rješenje o kategorizaciji Školekao stvaratelja arhivskog gradiva</t>
  </si>
  <si>
    <t>Plan klasifikacijskih oznaka</t>
  </si>
  <si>
    <t>Urudžbeni zapisnici</t>
  </si>
  <si>
    <t>Arhivska knjiga</t>
  </si>
  <si>
    <t>Ostalo dopisivanje vezano uz uredsko i arhivsko poslovanje</t>
  </si>
  <si>
    <t>Trajno</t>
  </si>
  <si>
    <t>5 godina</t>
  </si>
  <si>
    <t>9 godina</t>
  </si>
  <si>
    <t>10 godina</t>
  </si>
  <si>
    <t>3 godine</t>
  </si>
  <si>
    <t>5 godine</t>
  </si>
  <si>
    <t>2 godine</t>
  </si>
  <si>
    <t>11 godina</t>
  </si>
  <si>
    <t>Tajništvo</t>
  </si>
  <si>
    <t>Ured ravnatelja</t>
  </si>
  <si>
    <t>Stručna služba</t>
  </si>
  <si>
    <t>Pismohrana</t>
  </si>
  <si>
    <t>Zbornica</t>
  </si>
  <si>
    <t>Tajništvo/stručna služba</t>
  </si>
  <si>
    <t>Pismohrana/tajništvo</t>
  </si>
  <si>
    <t>Ured ravnatelja/Pismohrana</t>
  </si>
  <si>
    <t>Trajništvo</t>
  </si>
  <si>
    <t>Računovodstvo</t>
  </si>
  <si>
    <t>Računovodstvo/pismohrana</t>
  </si>
  <si>
    <t>Tajništvo/pismohrana</t>
  </si>
  <si>
    <t>Tajništvo/Pismohrana</t>
  </si>
  <si>
    <t>Broj prema listi I.5</t>
  </si>
  <si>
    <t>Broj prema listi II.1</t>
  </si>
  <si>
    <t>Broj prema listi II.2</t>
  </si>
  <si>
    <t>Broj prema listi II.3</t>
  </si>
  <si>
    <t>Broj prema listi II.4</t>
  </si>
  <si>
    <t>Broj prema listi II.5</t>
  </si>
  <si>
    <t>Broj prema listi II.6</t>
  </si>
  <si>
    <t>Broj prema listi II.9</t>
  </si>
  <si>
    <t>Broj prema listi II.10</t>
  </si>
  <si>
    <t>Broj prema listi IV.1</t>
  </si>
  <si>
    <t>Broj prema listi IV.2</t>
  </si>
  <si>
    <t>Broj prema listi IV.4</t>
  </si>
  <si>
    <t>Broj prema listi IV.5</t>
  </si>
  <si>
    <t>Broj prema listi IV.7</t>
  </si>
  <si>
    <t>Broj prema listi IV.11</t>
  </si>
  <si>
    <t>Broj prema listi IV.23</t>
  </si>
  <si>
    <t>Broj prema listi V.1</t>
  </si>
  <si>
    <t>Broj prema listi V.2</t>
  </si>
  <si>
    <t>Broj prema listi V.2 - pretvorbeni oblik</t>
  </si>
  <si>
    <t>Broj prema listi V.3</t>
  </si>
  <si>
    <t>Broj prema listi V.5</t>
  </si>
  <si>
    <t>Broj prema listi V.9 - elektronički</t>
  </si>
  <si>
    <t>Broj prema listi V.11</t>
  </si>
  <si>
    <t>Broj prema listi V.22</t>
  </si>
  <si>
    <t>Broj prema listi V.26</t>
  </si>
  <si>
    <t>Broj prema listi VII. 1</t>
  </si>
  <si>
    <t>Broj prema listi VII.3</t>
  </si>
  <si>
    <t>Broj prema listi VII.7</t>
  </si>
  <si>
    <t>Broj prema listi VII.10</t>
  </si>
  <si>
    <t>Broj prema listi VII.11</t>
  </si>
  <si>
    <t>Broj prema listi VII.31</t>
  </si>
  <si>
    <t>Broj prema listi VII.32</t>
  </si>
  <si>
    <t>Broj prema listi IX.4</t>
  </si>
  <si>
    <t>Broj prema listi X.5</t>
  </si>
  <si>
    <t>Broj prema listi X.6</t>
  </si>
  <si>
    <t>Broj prema listi X.10</t>
  </si>
  <si>
    <t>Broj prema listi X.22</t>
  </si>
  <si>
    <t>Broj prema listi XI.2</t>
  </si>
  <si>
    <t>Broj prema listi XI.3</t>
  </si>
  <si>
    <t>Broj prema listi XI.4</t>
  </si>
  <si>
    <t>Broj prema listi XI.4 - pretvorbeni oblik</t>
  </si>
  <si>
    <t>Broj prema listi XI.5</t>
  </si>
  <si>
    <t>Broj prema listi XI.6</t>
  </si>
  <si>
    <t>Broj prema listi XI.7</t>
  </si>
  <si>
    <t>Broj prema listi XI.14</t>
  </si>
  <si>
    <t>Broj prema listi XI.19</t>
  </si>
  <si>
    <t>Broj prema listi XI.20</t>
  </si>
  <si>
    <t>Broj prema listi XI.23</t>
  </si>
  <si>
    <t>Broj prema listi XI.23 - pretvorbeni oblik</t>
  </si>
  <si>
    <t>Broj prema listi XI.24</t>
  </si>
  <si>
    <t>Broj prema listi XI.27</t>
  </si>
  <si>
    <t>Broj prema listi XI.28</t>
  </si>
  <si>
    <t>Broj prema listi XI.31</t>
  </si>
  <si>
    <t>Broj prema listi XI.33</t>
  </si>
  <si>
    <t>Broj prema listi XI.42</t>
  </si>
  <si>
    <t>Broj prema listi XI.44</t>
  </si>
  <si>
    <t>Broj prema listi XI.45</t>
  </si>
  <si>
    <t>Broj prema listi XII.1</t>
  </si>
  <si>
    <t>Broj prema listi XII.2</t>
  </si>
  <si>
    <t>Broj prema listi XII.3</t>
  </si>
  <si>
    <t>Broj prema listi XII.3 - pretvorbeni oblik</t>
  </si>
  <si>
    <t>Broj prema listi XII.16</t>
  </si>
  <si>
    <t>Broj prema listi XII.36</t>
  </si>
  <si>
    <t>regist</t>
  </si>
  <si>
    <t>svezak</t>
  </si>
  <si>
    <t>CD ili DVD</t>
  </si>
  <si>
    <t>Fascikla</t>
  </si>
  <si>
    <t>Knjiga</t>
  </si>
  <si>
    <t>Registrator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</si>
</sst>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applyBorder="1"/>
    <xf numFmtId="0" fontId="0" fillId="0" borderId="1" xfId="0" applyBorder="1"/>
    <xf numFmtId="0" fontId="0" fillId="2" borderId="0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xmlns:ns1='http://arhinet.arhiv.hr/ARHiNET.xsd'">
  <Schema ID="Schema1" Namespace="http://arhinet.arhiv.hr/ARHiNET.xsd">
    <xsd:schema xmlns:xsd="http://www.w3.org/2001/XMLSchema" xmlns:ns0="http://arhinet.arhiv.hr/ARHiNET.xsd" xmlns="" targetNamespace="http://arhinet.arhiv.hr/ARHiNET.xsd">
      <xsd:element nillable="true" name="ARHiNET">
        <xsd:complexType>
          <xsd:sequence minOccurs="0">
            <xsd:element minOccurs="0" nillable="true" name="RegistraturnaJedinica" form="qualified">
              <xsd:complexType>
                <xsd:sequence minOccurs="0">
                  <xsd:element minOccurs="0" nillable="true" name="Stvaratelj" form="qualified">
                    <xsd:complexType>
                      <xsd:attribute name="StvarateljId" form="unqualified" type="xsd:integer"/>
                      <xsd:attribute name="UlogaId" form="unqualified" type="xsd:integer"/>
                    </xsd:complexType>
                  </xsd:element>
                  <xsd:element minOccurs="0" nillable="true" name="KolicinaArhivskihJedinica" form="qualified">
                    <xsd:complexType>
                      <xsd:attribute name="MjernaJedinicaId" form="unqualified" type="xsd:integer"/>
                      <xsd:attribute name="Kolicina" form="unqualified" type="xsd:double"/>
                    </xsd:complexType>
                  </xsd:element>
                  <xsd:element minOccurs="0" maxOccurs="unbounded" nillable="true" name="KolicinaTehnickihJedinica" form="qualified">
                    <xsd:complexType>
                      <xsd:attribute name="VrstaTehnickeJediniceId" form="unqualified" type="xsd:integer"/>
                      <xsd:attribute name="Kolicina" form="unqualified" type="xsd:double"/>
                    </xsd:complexType>
                  </xsd:element>
                  <xsd:element minOccurs="0" nillable="true" name="RegistraturnaJedinica" form="qualified">
                    <xsd:complexType>
                      <xsd:sequence minOccurs="0">
                        <xsd:element minOccurs="0" maxOccurs="unbounded" nillable="true" name="RegistraturnaJedinica" form="qualified">
                          <xsd:complexType>
                            <xsd:sequence minOccurs="0">
                              <xsd:element minOccurs="0" maxOccurs="unbounded" nillable="true" name="RegistraturnaJedinica" form="qualified">
                                <xsd:complexType>
                                  <xsd:sequence minOccurs="0">
                                    <xsd:element minOccurs="0" nillable="true" type="xsd:string" name="NapomenaORazdoblju" form="qualified"/>
                                    <xsd:element minOccurs="0" nillable="true" type="xsd:string" name="Sadrzaj" form="qualified"/>
                                    <xsd:element minOccurs="0" nillable="true" type="xsd:string" name="Napomena" form="qualified"/>
                                    <xsd:element minOccurs="0" nillable="true" name="Gradja" form="qualified">
                                      <xsd:complexType>
                                        <xsd:attribute name="KomPodvrstaId" form="unqualified" type="xsd:integer"/>
                                      </xsd:complexType>
                                    </xsd:element>
                                    <xsd:element minOccurs="0" nillable="true" name="Medij" form="qualified">
                                      <xsd:complexType>
                                        <xsd:attribute name="VrstaMedijaId" form="unqualified" type="xsd:integer"/>
                                      </xsd:complexType>
                                    </xsd:element>
                                    <xsd:element minOccurs="0" nillable="true" name="KolicinaArhivskihJedinica" form="qualified">
                                      <xsd:complexType>
                                        <xsd:attribute name="MjernaJedinicaId" form="unqualified" type="xsd:integer"/>
                                        <xsd:attribute name="Kolicina" form="unqualified" type="xsd:double"/>
                                      </xsd:complexType>
                                    </xsd:element>
                                    <xsd:element minOccurs="0" maxOccurs="unbounded" nillable="true" name="KolicinaTehnickihJedinica" form="qualified">
                                      <xsd:complexType>
                                        <xsd:attribute name="VrstaTehnickeJediniceId" form="unqualified" type="xsd:integer"/>
                                        <xsd:attribute name="Kolicina" form="unqualified" type="xsd:double"/>
                                      </xsd:complexType>
                                    </xsd:element>
                                  </xsd:sequence>
                                  <xsd:attribute name="RazinaId" form="unqualified" type="xsd:integer"/>
                                  <xsd:attribute name="Signatura" form="unqualified" type="xsd:integer"/>
                                  <xsd:attribute name="Naziv" form="unqualified" type="xsd:string"/>
                                  <xsd:attribute name="GodinaOd" form="unqualified" type="xsd:integer"/>
                                  <xsd:attribute name="GodinaDo" form="unqualified" type="xsd:integer"/>
                                </xsd:complexType>
                              </xsd:element>
                            </xsd:sequence>
                            <xsd:attribute name="RazinaId" form="unqualified" type="xsd:integer"/>
                            <xsd:attribute name="Signatura" form="unqualified" type="xsd:integer"/>
                            <xsd:attribute name="Naziv" form="unqualified" type="xsd:string"/>
                          </xsd:complexType>
                        </xsd:element>
                      </xsd:sequence>
                      <xsd:attribute name="RazinaId" form="unqualified" type="xsd:integer"/>
                      <xsd:attribute name="Signatura" form="unqualified" type="xsd:integer"/>
                      <xsd:attribute name="Naziv" form="unqualified" type="xsd:string"/>
                    </xsd:complexType>
                  </xsd:element>
                </xsd:sequence>
                <xsd:attribute name="RazinaId" form="unqualified" type="xsd:integer"/>
                <xsd:attribute name="Signatura" form="unqualified" type="xsd:integer"/>
                <xsd:attribute name="Naziv" form="unqualified" type="xsd:string"/>
                <xsd:attribute name="ImateljId" form="unqualified" type="xsd:integer"/>
                <xsd:attribute name="GodinaOd" form="unqualified" type="xsd:integer"/>
                <xsd:attribute name="GodinaDo" form="unqualified" type="xsd:integer"/>
              </xsd:complexType>
            </xsd:element>
          </xsd:sequence>
        </xsd:complexType>
      </xsd:element>
    </xsd:schema>
  </Schema>
  <Map ID="1" Name="ARHiNET_Mapa" RootElement="ARHiNE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ica1" displayName="Tablica1" ref="A1:AF82" tableType="xml" totalsRowShown="0" connectionId="1">
  <autoFilter ref="A1:AF82"/>
  <tableColumns count="32">
    <tableColumn id="1" uniqueName="RazinaId" name="RazinaId">
      <xmlColumnPr mapId="1" xpath="/ns1:ARHiNET/ns1:RegistraturnaJedinica/@RazinaId" xmlDataType="integer"/>
    </tableColumn>
    <tableColumn id="2" uniqueName="Signatura" name="Signatura">
      <xmlColumnPr mapId="1" xpath="/ns1:ARHiNET/ns1:RegistraturnaJedinica/@Signatura" xmlDataType="integer"/>
    </tableColumn>
    <tableColumn id="3" uniqueName="Naziv" name="Naziv">
      <xmlColumnPr mapId="1" xpath="/ns1:ARHiNET/ns1:RegistraturnaJedinica/@Naziv" xmlDataType="string"/>
    </tableColumn>
    <tableColumn id="4" uniqueName="ImateljId" name="ImateljId">
      <xmlColumnPr mapId="1" xpath="/ns1:ARHiNET/ns1:RegistraturnaJedinica/@ImateljId" xmlDataType="integer"/>
    </tableColumn>
    <tableColumn id="5" uniqueName="GodinaOd" name="GodinaOd">
      <xmlColumnPr mapId="1" xpath="/ns1:ARHiNET/ns1:RegistraturnaJedinica/@GodinaOd" xmlDataType="integer"/>
    </tableColumn>
    <tableColumn id="6" uniqueName="GodinaDo" name="GodinaDo">
      <xmlColumnPr mapId="1" xpath="/ns1:ARHiNET/ns1:RegistraturnaJedinica/@GodinaDo" xmlDataType="integer"/>
    </tableColumn>
    <tableColumn id="7" uniqueName="StvarateljId" name="StvarateljId">
      <xmlColumnPr mapId="1" xpath="/ns1:ARHiNET/ns1:RegistraturnaJedinica/ns1:Stvaratelj/@StvarateljId" xmlDataType="integer"/>
    </tableColumn>
    <tableColumn id="8" uniqueName="UlogaId" name="UlogaId">
      <xmlColumnPr mapId="1" xpath="/ns1:ARHiNET/ns1:RegistraturnaJedinica/ns1:Stvaratelj/@UlogaId" xmlDataType="integer"/>
    </tableColumn>
    <tableColumn id="9" uniqueName="MjernaJedinicaId" name="MjernaJedinicaId">
      <xmlColumnPr mapId="1" xpath="/ns1:ARHiNET/ns1:RegistraturnaJedinica/ns1:KolicinaArhivskihJedinica/@MjernaJedinicaId" xmlDataType="integer"/>
    </tableColumn>
    <tableColumn id="10" uniqueName="Kolicina" name="Kolicina">
      <xmlColumnPr mapId="1" xpath="/ns1:ARHiNET/ns1:RegistraturnaJedinica/ns1:KolicinaArhivskihJedinica/@Kolicina" xmlDataType="double"/>
    </tableColumn>
    <tableColumn id="11" uniqueName="VrstaTehnickeJediniceId" name="VrstaTehnickeJediniceId">
      <xmlColumnPr mapId="1" xpath="/ns1:ARHiNET/ns1:RegistraturnaJedinica/ns1:KolicinaTehnickihJedinica/@VrstaTehnickeJediniceId" xmlDataType="integer"/>
    </tableColumn>
    <tableColumn id="12" uniqueName="Kolicina" name="Kolicina2">
      <xmlColumnPr mapId="1" xpath="/ns1:ARHiNET/ns1:RegistraturnaJedinica/ns1:KolicinaTehnickihJedinica/@Kolicina" xmlDataType="double"/>
    </tableColumn>
    <tableColumn id="13" uniqueName="RazinaId" name="RazinaId3">
      <xmlColumnPr mapId="1" xpath="/ns1:ARHiNET/ns1:RegistraturnaJedinica/ns1:RegistraturnaJedinica/@RazinaId" xmlDataType="integer"/>
    </tableColumn>
    <tableColumn id="14" uniqueName="Signatura" name="Signatura4">
      <xmlColumnPr mapId="1" xpath="/ns1:ARHiNET/ns1:RegistraturnaJedinica/ns1:RegistraturnaJedinica/@Signatura" xmlDataType="integer"/>
    </tableColumn>
    <tableColumn id="15" uniqueName="Naziv" name="Naziv5">
      <xmlColumnPr mapId="1" xpath="/ns1:ARHiNET/ns1:RegistraturnaJedinica/ns1:RegistraturnaJedinica/@Naziv" xmlDataType="string"/>
    </tableColumn>
    <tableColumn id="16" uniqueName="RazinaId" name="RazinaId6">
      <xmlColumnPr mapId="1" xpath="/ns1:ARHiNET/ns1:RegistraturnaJedinica/ns1:RegistraturnaJedinica/ns1:RegistraturnaJedinica/@RazinaId" xmlDataType="integer"/>
    </tableColumn>
    <tableColumn id="17" uniqueName="Signatura" name="Signatura7">
      <xmlColumnPr mapId="1" xpath="/ns1:ARHiNET/ns1:RegistraturnaJedinica/ns1:RegistraturnaJedinica/ns1:RegistraturnaJedinica/@Signatura" xmlDataType="integer"/>
    </tableColumn>
    <tableColumn id="18" uniqueName="Naziv" name="Naziv8">
      <xmlColumnPr mapId="1" xpath="/ns1:ARHiNET/ns1:RegistraturnaJedinica/ns1:RegistraturnaJedinica/ns1:RegistraturnaJedinica/@Naziv" xmlDataType="string"/>
    </tableColumn>
    <tableColumn id="19" uniqueName="RazinaId" name="RazinaId9">
      <xmlColumnPr mapId="1" xpath="/ns1:ARHiNET/ns1:RegistraturnaJedinica/ns1:RegistraturnaJedinica/ns1:RegistraturnaJedinica/ns1:RegistraturnaJedinica/@RazinaId" xmlDataType="integer"/>
    </tableColumn>
    <tableColumn id="20" uniqueName="Signatura" name="Signatura10">
      <xmlColumnPr mapId="1" xpath="/ns1:ARHiNET/ns1:RegistraturnaJedinica/ns1:RegistraturnaJedinica/ns1:RegistraturnaJedinica/ns1:RegistraturnaJedinica/@Signatura" xmlDataType="integer"/>
    </tableColumn>
    <tableColumn id="21" uniqueName="Naziv" name="Naziv11">
      <xmlColumnPr mapId="1" xpath="/ns1:ARHiNET/ns1:RegistraturnaJedinica/ns1:RegistraturnaJedinica/ns1:RegistraturnaJedinica/ns1:RegistraturnaJedinica/@Naziv" xmlDataType="string"/>
    </tableColumn>
    <tableColumn id="22" uniqueName="GodinaOd" name="GodinaOd12">
      <xmlColumnPr mapId="1" xpath="/ns1:ARHiNET/ns1:RegistraturnaJedinica/ns1:RegistraturnaJedinica/ns1:RegistraturnaJedinica/ns1:RegistraturnaJedinica/@GodinaOd" xmlDataType="integer"/>
    </tableColumn>
    <tableColumn id="23" uniqueName="GodinaDo" name="GodinaDo13">
      <xmlColumnPr mapId="1" xpath="/ns1:ARHiNET/ns1:RegistraturnaJedinica/ns1:RegistraturnaJedinica/ns1:RegistraturnaJedinica/ns1:RegistraturnaJedinica/@GodinaDo" xmlDataType="integer"/>
    </tableColumn>
    <tableColumn id="24" uniqueName="ns1:NapomenaORazdoblju" name="ns1:NapomenaORazdoblju">
      <xmlColumnPr mapId="1" xpath="/ns1:ARHiNET/ns1:RegistraturnaJedinica/ns1:RegistraturnaJedinica/ns1:RegistraturnaJedinica/ns1:RegistraturnaJedinica/ns1:NapomenaORazdoblju" xmlDataType="string"/>
    </tableColumn>
    <tableColumn id="25" uniqueName="ns1:Sadrzaj" name="ns1:Sadrzaj">
      <xmlColumnPr mapId="1" xpath="/ns1:ARHiNET/ns1:RegistraturnaJedinica/ns1:RegistraturnaJedinica/ns1:RegistraturnaJedinica/ns1:RegistraturnaJedinica/ns1:Sadrzaj" xmlDataType="string"/>
    </tableColumn>
    <tableColumn id="26" uniqueName="ns1:Napomena" name="ns1:Napomena">
      <xmlColumnPr mapId="1" xpath="/ns1:ARHiNET/ns1:RegistraturnaJedinica/ns1:RegistraturnaJedinica/ns1:RegistraturnaJedinica/ns1:RegistraturnaJedinica/ns1:Napomena" xmlDataType="string"/>
    </tableColumn>
    <tableColumn id="27" uniqueName="KomPodvrstaId" name="KomPodvrstaId">
      <xmlColumnPr mapId="1" xpath="/ns1:ARHiNET/ns1:RegistraturnaJedinica/ns1:RegistraturnaJedinica/ns1:RegistraturnaJedinica/ns1:RegistraturnaJedinica/ns1:Gradja/@KomPodvrstaId" xmlDataType="integer"/>
    </tableColumn>
    <tableColumn id="28" uniqueName="VrstaMedijaId" name="VrstaMedijaId">
      <xmlColumnPr mapId="1" xpath="/ns1:ARHiNET/ns1:RegistraturnaJedinica/ns1:RegistraturnaJedinica/ns1:RegistraturnaJedinica/ns1:RegistraturnaJedinica/ns1:Medij/@VrstaMedijaId" xmlDataType="integer"/>
    </tableColumn>
    <tableColumn id="29" uniqueName="MjernaJedinicaId" name="MjernaJedinicaId14">
      <xmlColumnPr mapId="1" xpath="/ns1:ARHiNET/ns1:RegistraturnaJedinica/ns1:RegistraturnaJedinica/ns1:RegistraturnaJedinica/ns1:RegistraturnaJedinica/ns1:KolicinaArhivskihJedinica/@MjernaJedinicaId" xmlDataType="integer"/>
    </tableColumn>
    <tableColumn id="30" uniqueName="Kolicina" name="Kolicina15">
      <xmlColumnPr mapId="1" xpath="/ns1:ARHiNET/ns1:RegistraturnaJedinica/ns1:RegistraturnaJedinica/ns1:RegistraturnaJedinica/ns1:RegistraturnaJedinica/ns1:KolicinaArhivskihJedinica/@Kolicina" xmlDataType="double"/>
    </tableColumn>
    <tableColumn id="31" uniqueName="VrstaTehnickeJediniceId" name="VrstaTehnickeJediniceId16">
      <xmlColumnPr mapId="1" xpath="/ns1:ARHiNET/ns1:RegistraturnaJedinica/ns1:RegistraturnaJedinica/ns1:RegistraturnaJedinica/ns1:RegistraturnaJedinica/ns1:KolicinaTehnickihJedinica/@VrstaTehnickeJediniceId" xmlDataType="integer"/>
    </tableColumn>
    <tableColumn id="32" uniqueName="Kolicina" name="Kolicina17">
      <xmlColumnPr mapId="1" xpath="/ns1:ARHiNET/ns1:RegistraturnaJedinica/ns1:RegistraturnaJedinica/ns1:RegistraturnaJedinica/ns1:RegistraturnaJedinica/ns1:KolicinaTehnickihJedinica/@Kolicina" xmlDataType="double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0"/>
  <sheetViews>
    <sheetView tabSelected="1" topLeftCell="Y63" workbookViewId="0">
      <selection activeCell="AI82" sqref="AI82"/>
    </sheetView>
  </sheetViews>
  <sheetFormatPr defaultRowHeight="14.4" x14ac:dyDescent="0.3"/>
  <cols>
    <col min="1" max="1" width="10.33203125" bestFit="1" customWidth="1"/>
    <col min="2" max="2" width="11.109375" customWidth="1"/>
    <col min="3" max="3" width="17" bestFit="1" customWidth="1"/>
    <col min="4" max="4" width="10.77734375" bestFit="1" customWidth="1"/>
    <col min="5" max="5" width="11.6640625" bestFit="1" customWidth="1"/>
    <col min="6" max="6" width="11.5546875" bestFit="1" customWidth="1"/>
    <col min="7" max="7" width="12.88671875" bestFit="1" customWidth="1"/>
    <col min="8" max="8" width="9.77734375" bestFit="1" customWidth="1"/>
    <col min="9" max="9" width="17.77734375" bestFit="1" customWidth="1"/>
    <col min="10" max="10" width="9.77734375" bestFit="1" customWidth="1"/>
    <col min="11" max="11" width="23.77734375" bestFit="1" customWidth="1"/>
    <col min="12" max="12" width="10.77734375" bestFit="1" customWidth="1"/>
    <col min="13" max="13" width="11.33203125" bestFit="1" customWidth="1"/>
    <col min="14" max="14" width="12.21875" bestFit="1" customWidth="1"/>
    <col min="15" max="15" width="21.77734375" bestFit="1" customWidth="1"/>
    <col min="16" max="16" width="11.33203125" bestFit="1" customWidth="1"/>
    <col min="17" max="17" width="12.21875" bestFit="1" customWidth="1"/>
    <col min="18" max="18" width="35.6640625" bestFit="1" customWidth="1"/>
    <col min="19" max="19" width="11.33203125" bestFit="1" customWidth="1"/>
    <col min="20" max="20" width="13.21875" bestFit="1" customWidth="1"/>
    <col min="21" max="21" width="80.88671875" bestFit="1" customWidth="1"/>
    <col min="22" max="22" width="13.6640625" bestFit="1" customWidth="1"/>
    <col min="23" max="23" width="13.5546875" bestFit="1" customWidth="1"/>
    <col min="24" max="24" width="26" bestFit="1" customWidth="1"/>
    <col min="25" max="25" width="24.21875" bestFit="1" customWidth="1"/>
    <col min="26" max="26" width="33.77734375" bestFit="1" customWidth="1"/>
    <col min="27" max="27" width="16.33203125" bestFit="1" customWidth="1"/>
    <col min="28" max="28" width="15.109375" bestFit="1" customWidth="1"/>
    <col min="29" max="29" width="19.88671875" bestFit="1" customWidth="1"/>
    <col min="30" max="30" width="11.77734375" bestFit="1" customWidth="1"/>
    <col min="31" max="31" width="25.77734375" bestFit="1" customWidth="1"/>
    <col min="32" max="32" width="11.77734375" bestFit="1" customWidth="1"/>
    <col min="34" max="34" width="12.88671875" bestFit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11</v>
      </c>
      <c r="Y1" t="s">
        <v>12</v>
      </c>
      <c r="Z1" t="s">
        <v>13</v>
      </c>
      <c r="AA1" t="s">
        <v>14</v>
      </c>
      <c r="AB1" t="s">
        <v>15</v>
      </c>
      <c r="AC1" t="s">
        <v>28</v>
      </c>
      <c r="AD1" t="s">
        <v>29</v>
      </c>
      <c r="AE1" t="s">
        <v>30</v>
      </c>
      <c r="AF1" t="s">
        <v>31</v>
      </c>
    </row>
    <row r="2" spans="1:35" x14ac:dyDescent="0.3">
      <c r="A2">
        <v>0</v>
      </c>
      <c r="B2">
        <v>1</v>
      </c>
      <c r="C2" s="1" t="s">
        <v>32</v>
      </c>
      <c r="D2">
        <v>6913</v>
      </c>
      <c r="E2">
        <v>1924</v>
      </c>
      <c r="F2">
        <v>2025</v>
      </c>
      <c r="G2">
        <v>605</v>
      </c>
      <c r="H2">
        <v>1</v>
      </c>
      <c r="I2">
        <v>1</v>
      </c>
      <c r="J2">
        <v>16.751000000000001</v>
      </c>
      <c r="K2">
        <v>12</v>
      </c>
      <c r="L2">
        <v>30</v>
      </c>
      <c r="O2" s="1"/>
      <c r="R2" s="1"/>
      <c r="U2" s="1"/>
      <c r="X2" s="1"/>
      <c r="Y2" s="1"/>
      <c r="Z2" s="1"/>
    </row>
    <row r="3" spans="1:35" x14ac:dyDescent="0.3">
      <c r="A3">
        <v>0</v>
      </c>
      <c r="B3">
        <v>1</v>
      </c>
      <c r="C3" s="1" t="s">
        <v>32</v>
      </c>
      <c r="D3">
        <v>6913</v>
      </c>
      <c r="E3">
        <v>1924</v>
      </c>
      <c r="F3">
        <v>2025</v>
      </c>
      <c r="G3">
        <v>605</v>
      </c>
      <c r="H3">
        <v>1</v>
      </c>
      <c r="I3">
        <v>1</v>
      </c>
      <c r="J3">
        <v>16.751000000000001</v>
      </c>
      <c r="K3">
        <v>16</v>
      </c>
      <c r="L3">
        <v>10</v>
      </c>
      <c r="O3" s="1"/>
      <c r="R3" s="1"/>
      <c r="U3" s="1"/>
      <c r="X3" s="1"/>
      <c r="Y3" s="1"/>
      <c r="Z3" s="1"/>
    </row>
    <row r="4" spans="1:35" x14ac:dyDescent="0.3">
      <c r="A4">
        <v>0</v>
      </c>
      <c r="B4">
        <v>1</v>
      </c>
      <c r="C4" s="1" t="s">
        <v>32</v>
      </c>
      <c r="D4">
        <v>6913</v>
      </c>
      <c r="E4">
        <v>1924</v>
      </c>
      <c r="F4">
        <v>2025</v>
      </c>
      <c r="G4">
        <v>605</v>
      </c>
      <c r="H4">
        <v>1</v>
      </c>
      <c r="I4">
        <v>1</v>
      </c>
      <c r="J4">
        <v>16.751000000000001</v>
      </c>
      <c r="K4">
        <v>23</v>
      </c>
      <c r="L4">
        <v>293</v>
      </c>
      <c r="O4" s="1"/>
      <c r="R4" s="1"/>
      <c r="U4" s="1"/>
      <c r="X4" s="1"/>
      <c r="Y4" s="1"/>
      <c r="Z4" s="1"/>
    </row>
    <row r="5" spans="1:35" x14ac:dyDescent="0.3">
      <c r="A5">
        <v>0</v>
      </c>
      <c r="B5">
        <v>1</v>
      </c>
      <c r="C5" s="1" t="s">
        <v>32</v>
      </c>
      <c r="D5">
        <v>6913</v>
      </c>
      <c r="E5">
        <v>1924</v>
      </c>
      <c r="F5">
        <v>2025</v>
      </c>
      <c r="G5">
        <v>605</v>
      </c>
      <c r="H5">
        <v>1</v>
      </c>
      <c r="I5">
        <v>1</v>
      </c>
      <c r="J5">
        <v>16.751000000000001</v>
      </c>
      <c r="K5">
        <v>43</v>
      </c>
      <c r="L5">
        <v>817</v>
      </c>
      <c r="O5" s="1"/>
      <c r="R5" s="1"/>
      <c r="U5" s="1"/>
      <c r="X5" s="1"/>
      <c r="Y5" s="1"/>
      <c r="Z5" s="1"/>
    </row>
    <row r="6" spans="1:35" x14ac:dyDescent="0.3">
      <c r="A6">
        <v>0</v>
      </c>
      <c r="B6">
        <v>1</v>
      </c>
      <c r="C6" s="1" t="s">
        <v>32</v>
      </c>
      <c r="D6">
        <v>6913</v>
      </c>
      <c r="E6">
        <v>1924</v>
      </c>
      <c r="F6">
        <v>2025</v>
      </c>
      <c r="G6">
        <v>605</v>
      </c>
      <c r="H6">
        <v>1</v>
      </c>
      <c r="I6">
        <v>1</v>
      </c>
      <c r="J6">
        <v>16.751000000000001</v>
      </c>
      <c r="K6">
        <v>91</v>
      </c>
      <c r="L6">
        <v>109</v>
      </c>
      <c r="O6" s="1"/>
      <c r="R6" s="1"/>
      <c r="U6" s="1"/>
      <c r="X6" s="1"/>
      <c r="Y6" s="1"/>
      <c r="Z6" s="1"/>
      <c r="AH6" s="3" t="s">
        <v>106</v>
      </c>
      <c r="AI6" s="3" t="s">
        <v>190</v>
      </c>
    </row>
    <row r="7" spans="1:35" x14ac:dyDescent="0.3">
      <c r="A7">
        <v>0</v>
      </c>
      <c r="B7">
        <v>1</v>
      </c>
      <c r="C7" s="1" t="s">
        <v>32</v>
      </c>
      <c r="D7">
        <v>6913</v>
      </c>
      <c r="E7">
        <v>1924</v>
      </c>
      <c r="F7">
        <v>2025</v>
      </c>
      <c r="G7">
        <v>605</v>
      </c>
      <c r="H7">
        <v>1</v>
      </c>
      <c r="I7">
        <v>1</v>
      </c>
      <c r="J7">
        <v>16.751000000000001</v>
      </c>
      <c r="M7">
        <v>0</v>
      </c>
      <c r="N7">
        <v>1</v>
      </c>
      <c r="O7" s="1" t="s">
        <v>33</v>
      </c>
      <c r="P7">
        <v>2</v>
      </c>
      <c r="Q7">
        <v>1</v>
      </c>
      <c r="R7" s="1" t="s">
        <v>34</v>
      </c>
      <c r="S7">
        <v>3</v>
      </c>
      <c r="T7">
        <v>1</v>
      </c>
      <c r="U7" s="1" t="s">
        <v>43</v>
      </c>
      <c r="V7">
        <v>1975</v>
      </c>
      <c r="W7">
        <v>2025</v>
      </c>
      <c r="X7" s="1" t="s">
        <v>106</v>
      </c>
      <c r="Y7" s="1" t="s">
        <v>114</v>
      </c>
      <c r="Z7" s="1" t="s">
        <v>127</v>
      </c>
      <c r="AA7">
        <v>1</v>
      </c>
      <c r="AB7">
        <v>1</v>
      </c>
      <c r="AC7">
        <v>1</v>
      </c>
      <c r="AD7">
        <v>0.05</v>
      </c>
      <c r="AE7">
        <v>91</v>
      </c>
      <c r="AF7">
        <v>1</v>
      </c>
      <c r="AH7" s="2">
        <f>IF(Tablica1[[#This Row],[ns1:NapomenaORazdoblju]]="trajno",Tablica1[[#This Row],[Kolicina17]],0)</f>
        <v>1</v>
      </c>
      <c r="AI7" s="2">
        <f>IF(AH7&gt;0,0,Tablica1[[#This Row],[Kolicina17]])</f>
        <v>0</v>
      </c>
    </row>
    <row r="8" spans="1:35" x14ac:dyDescent="0.3">
      <c r="A8">
        <v>0</v>
      </c>
      <c r="B8">
        <v>1</v>
      </c>
      <c r="C8" s="1" t="s">
        <v>32</v>
      </c>
      <c r="D8">
        <v>6913</v>
      </c>
      <c r="E8">
        <v>1924</v>
      </c>
      <c r="F8">
        <v>2025</v>
      </c>
      <c r="G8">
        <v>605</v>
      </c>
      <c r="H8">
        <v>1</v>
      </c>
      <c r="I8">
        <v>1</v>
      </c>
      <c r="J8">
        <v>16.751000000000001</v>
      </c>
      <c r="M8">
        <v>0</v>
      </c>
      <c r="N8">
        <v>1</v>
      </c>
      <c r="O8" s="1" t="s">
        <v>33</v>
      </c>
      <c r="P8">
        <v>2</v>
      </c>
      <c r="Q8">
        <v>2</v>
      </c>
      <c r="R8" s="1" t="s">
        <v>35</v>
      </c>
      <c r="S8">
        <v>3</v>
      </c>
      <c r="T8">
        <v>1</v>
      </c>
      <c r="U8" s="1" t="s">
        <v>44</v>
      </c>
      <c r="V8">
        <v>1991</v>
      </c>
      <c r="W8">
        <v>2025</v>
      </c>
      <c r="X8" s="1" t="s">
        <v>106</v>
      </c>
      <c r="Y8" s="1" t="s">
        <v>114</v>
      </c>
      <c r="Z8" s="1" t="s">
        <v>128</v>
      </c>
      <c r="AA8">
        <v>1</v>
      </c>
      <c r="AB8">
        <v>1</v>
      </c>
      <c r="AC8">
        <v>1</v>
      </c>
      <c r="AD8">
        <v>0.08</v>
      </c>
      <c r="AE8">
        <v>12</v>
      </c>
      <c r="AF8">
        <v>8</v>
      </c>
      <c r="AH8" s="2">
        <f>IF(Tablica1[[#This Row],[ns1:NapomenaORazdoblju]]="trajno",Tablica1[[#This Row],[Kolicina17]],0)</f>
        <v>8</v>
      </c>
      <c r="AI8" s="2">
        <f>IF(AH8&gt;0,0,Tablica1[[#This Row],[Kolicina17]])</f>
        <v>0</v>
      </c>
    </row>
    <row r="9" spans="1:35" x14ac:dyDescent="0.3">
      <c r="A9">
        <v>0</v>
      </c>
      <c r="B9">
        <v>1</v>
      </c>
      <c r="C9" s="1" t="s">
        <v>32</v>
      </c>
      <c r="D9">
        <v>6913</v>
      </c>
      <c r="E9">
        <v>1924</v>
      </c>
      <c r="F9">
        <v>2025</v>
      </c>
      <c r="G9">
        <v>605</v>
      </c>
      <c r="H9">
        <v>1</v>
      </c>
      <c r="I9">
        <v>1</v>
      </c>
      <c r="J9">
        <v>16.751000000000001</v>
      </c>
      <c r="M9">
        <v>0</v>
      </c>
      <c r="N9">
        <v>1</v>
      </c>
      <c r="O9" s="1" t="s">
        <v>33</v>
      </c>
      <c r="P9">
        <v>2</v>
      </c>
      <c r="Q9">
        <v>2</v>
      </c>
      <c r="R9" s="1" t="s">
        <v>35</v>
      </c>
      <c r="S9">
        <v>3</v>
      </c>
      <c r="T9">
        <v>2</v>
      </c>
      <c r="U9" s="1" t="s">
        <v>45</v>
      </c>
      <c r="V9">
        <v>1991</v>
      </c>
      <c r="W9">
        <v>2025</v>
      </c>
      <c r="X9" s="1" t="s">
        <v>106</v>
      </c>
      <c r="Y9" s="1" t="s">
        <v>114</v>
      </c>
      <c r="Z9" s="1" t="s">
        <v>129</v>
      </c>
      <c r="AA9">
        <v>1</v>
      </c>
      <c r="AB9">
        <v>1</v>
      </c>
      <c r="AC9">
        <v>1</v>
      </c>
      <c r="AD9">
        <v>0.05</v>
      </c>
      <c r="AE9">
        <v>12</v>
      </c>
      <c r="AF9">
        <v>5</v>
      </c>
      <c r="AH9" s="2">
        <f>IF(Tablica1[[#This Row],[ns1:NapomenaORazdoblju]]="trajno",Tablica1[[#This Row],[Kolicina17]],0)</f>
        <v>5</v>
      </c>
      <c r="AI9" s="2">
        <f>IF(AH9&gt;0,0,Tablica1[[#This Row],[Kolicina17]])</f>
        <v>0</v>
      </c>
    </row>
    <row r="10" spans="1:35" x14ac:dyDescent="0.3">
      <c r="A10">
        <v>0</v>
      </c>
      <c r="B10">
        <v>1</v>
      </c>
      <c r="C10" s="1" t="s">
        <v>32</v>
      </c>
      <c r="D10">
        <v>6913</v>
      </c>
      <c r="E10">
        <v>1924</v>
      </c>
      <c r="F10">
        <v>2025</v>
      </c>
      <c r="G10">
        <v>605</v>
      </c>
      <c r="H10">
        <v>1</v>
      </c>
      <c r="I10">
        <v>1</v>
      </c>
      <c r="J10">
        <v>16.751000000000001</v>
      </c>
      <c r="M10">
        <v>0</v>
      </c>
      <c r="N10">
        <v>1</v>
      </c>
      <c r="O10" s="1" t="s">
        <v>33</v>
      </c>
      <c r="P10">
        <v>2</v>
      </c>
      <c r="Q10">
        <v>2</v>
      </c>
      <c r="R10" s="1" t="s">
        <v>35</v>
      </c>
      <c r="S10">
        <v>3</v>
      </c>
      <c r="T10">
        <v>3</v>
      </c>
      <c r="U10" s="1" t="s">
        <v>46</v>
      </c>
      <c r="V10">
        <v>1991</v>
      </c>
      <c r="W10">
        <v>2025</v>
      </c>
      <c r="X10" s="1" t="s">
        <v>106</v>
      </c>
      <c r="Y10" s="1" t="s">
        <v>114</v>
      </c>
      <c r="Z10" s="1" t="s">
        <v>130</v>
      </c>
      <c r="AA10">
        <v>1</v>
      </c>
      <c r="AB10">
        <v>1</v>
      </c>
      <c r="AC10">
        <v>1</v>
      </c>
      <c r="AD10">
        <v>0.03</v>
      </c>
      <c r="AE10">
        <v>12</v>
      </c>
      <c r="AF10">
        <v>5</v>
      </c>
      <c r="AH10" s="2">
        <f>IF(Tablica1[[#This Row],[ns1:NapomenaORazdoblju]]="trajno",Tablica1[[#This Row],[Kolicina17]],0)</f>
        <v>5</v>
      </c>
      <c r="AI10" s="2">
        <f>IF(AH10&gt;0,0,Tablica1[[#This Row],[Kolicina17]])</f>
        <v>0</v>
      </c>
    </row>
    <row r="11" spans="1:35" x14ac:dyDescent="0.3">
      <c r="A11">
        <v>0</v>
      </c>
      <c r="B11">
        <v>1</v>
      </c>
      <c r="C11" s="1" t="s">
        <v>32</v>
      </c>
      <c r="D11">
        <v>6913</v>
      </c>
      <c r="E11">
        <v>1924</v>
      </c>
      <c r="F11">
        <v>2025</v>
      </c>
      <c r="G11">
        <v>605</v>
      </c>
      <c r="H11">
        <v>1</v>
      </c>
      <c r="I11">
        <v>1</v>
      </c>
      <c r="J11">
        <v>16.751000000000001</v>
      </c>
      <c r="M11">
        <v>0</v>
      </c>
      <c r="N11">
        <v>1</v>
      </c>
      <c r="O11" s="1" t="s">
        <v>33</v>
      </c>
      <c r="P11">
        <v>2</v>
      </c>
      <c r="Q11">
        <v>2</v>
      </c>
      <c r="R11" s="1" t="s">
        <v>35</v>
      </c>
      <c r="S11">
        <v>3</v>
      </c>
      <c r="T11">
        <v>4</v>
      </c>
      <c r="U11" s="1" t="s">
        <v>47</v>
      </c>
      <c r="V11">
        <v>1991</v>
      </c>
      <c r="W11">
        <v>2025</v>
      </c>
      <c r="X11" s="1" t="s">
        <v>106</v>
      </c>
      <c r="Y11" s="1" t="s">
        <v>114</v>
      </c>
      <c r="Z11" s="1" t="s">
        <v>131</v>
      </c>
      <c r="AA11">
        <v>1</v>
      </c>
      <c r="AB11">
        <v>1</v>
      </c>
      <c r="AC11">
        <v>1</v>
      </c>
      <c r="AD11">
        <v>0.03</v>
      </c>
      <c r="AE11">
        <v>12</v>
      </c>
      <c r="AF11">
        <v>4</v>
      </c>
      <c r="AH11" s="2">
        <f>IF(Tablica1[[#This Row],[ns1:NapomenaORazdoblju]]="trajno",Tablica1[[#This Row],[Kolicina17]],0)</f>
        <v>4</v>
      </c>
      <c r="AI11" s="2">
        <f>IF(AH11&gt;0,0,Tablica1[[#This Row],[Kolicina17]])</f>
        <v>0</v>
      </c>
    </row>
    <row r="12" spans="1:35" x14ac:dyDescent="0.3">
      <c r="A12">
        <v>0</v>
      </c>
      <c r="B12">
        <v>1</v>
      </c>
      <c r="C12" s="1" t="s">
        <v>32</v>
      </c>
      <c r="D12">
        <v>6913</v>
      </c>
      <c r="E12">
        <v>1924</v>
      </c>
      <c r="F12">
        <v>2025</v>
      </c>
      <c r="G12">
        <v>605</v>
      </c>
      <c r="H12">
        <v>1</v>
      </c>
      <c r="I12">
        <v>1</v>
      </c>
      <c r="J12">
        <v>16.751000000000001</v>
      </c>
      <c r="M12">
        <v>0</v>
      </c>
      <c r="N12">
        <v>1</v>
      </c>
      <c r="O12" s="1" t="s">
        <v>33</v>
      </c>
      <c r="P12">
        <v>2</v>
      </c>
      <c r="Q12">
        <v>2</v>
      </c>
      <c r="R12" s="1" t="s">
        <v>35</v>
      </c>
      <c r="S12">
        <v>3</v>
      </c>
      <c r="T12">
        <v>5</v>
      </c>
      <c r="U12" s="1" t="s">
        <v>48</v>
      </c>
      <c r="V12">
        <v>1991</v>
      </c>
      <c r="W12">
        <v>2025</v>
      </c>
      <c r="X12" s="1" t="s">
        <v>106</v>
      </c>
      <c r="Y12" s="1" t="s">
        <v>114</v>
      </c>
      <c r="Z12" s="1" t="s">
        <v>132</v>
      </c>
      <c r="AA12">
        <v>1</v>
      </c>
      <c r="AB12">
        <v>1</v>
      </c>
      <c r="AC12">
        <v>1</v>
      </c>
      <c r="AD12">
        <v>0.03</v>
      </c>
      <c r="AE12">
        <v>12</v>
      </c>
      <c r="AF12">
        <v>4</v>
      </c>
      <c r="AH12" s="2">
        <f>IF(Tablica1[[#This Row],[ns1:NapomenaORazdoblju]]="trajno",Tablica1[[#This Row],[Kolicina17]],0)</f>
        <v>4</v>
      </c>
      <c r="AI12" s="2">
        <f>IF(AH12&gt;0,0,Tablica1[[#This Row],[Kolicina17]])</f>
        <v>0</v>
      </c>
    </row>
    <row r="13" spans="1:35" x14ac:dyDescent="0.3">
      <c r="A13">
        <v>0</v>
      </c>
      <c r="B13">
        <v>1</v>
      </c>
      <c r="C13" s="1" t="s">
        <v>32</v>
      </c>
      <c r="D13">
        <v>6913</v>
      </c>
      <c r="E13">
        <v>1924</v>
      </c>
      <c r="F13">
        <v>2025</v>
      </c>
      <c r="G13">
        <v>605</v>
      </c>
      <c r="H13">
        <v>1</v>
      </c>
      <c r="I13">
        <v>1</v>
      </c>
      <c r="J13">
        <v>16.751000000000001</v>
      </c>
      <c r="M13">
        <v>0</v>
      </c>
      <c r="N13">
        <v>1</v>
      </c>
      <c r="O13" s="1" t="s">
        <v>33</v>
      </c>
      <c r="P13">
        <v>2</v>
      </c>
      <c r="Q13">
        <v>2</v>
      </c>
      <c r="R13" s="1" t="s">
        <v>35</v>
      </c>
      <c r="S13">
        <v>3</v>
      </c>
      <c r="T13">
        <v>6</v>
      </c>
      <c r="U13" s="1" t="s">
        <v>49</v>
      </c>
      <c r="V13">
        <v>1991</v>
      </c>
      <c r="W13">
        <v>2025</v>
      </c>
      <c r="X13" s="1" t="s">
        <v>106</v>
      </c>
      <c r="Y13" s="1" t="s">
        <v>114</v>
      </c>
      <c r="Z13" s="1" t="s">
        <v>133</v>
      </c>
      <c r="AA13">
        <v>1</v>
      </c>
      <c r="AB13">
        <v>1</v>
      </c>
      <c r="AC13">
        <v>1</v>
      </c>
      <c r="AD13">
        <v>0.03</v>
      </c>
      <c r="AE13">
        <v>12</v>
      </c>
      <c r="AF13">
        <v>3</v>
      </c>
      <c r="AH13" s="2">
        <f>IF(Tablica1[[#This Row],[ns1:NapomenaORazdoblju]]="trajno",Tablica1[[#This Row],[Kolicina17]],0)</f>
        <v>3</v>
      </c>
      <c r="AI13" s="2">
        <f>IF(AH13&gt;0,0,Tablica1[[#This Row],[Kolicina17]])</f>
        <v>0</v>
      </c>
    </row>
    <row r="14" spans="1:35" x14ac:dyDescent="0.3">
      <c r="A14">
        <v>0</v>
      </c>
      <c r="B14">
        <v>1</v>
      </c>
      <c r="C14" s="1" t="s">
        <v>32</v>
      </c>
      <c r="D14">
        <v>6913</v>
      </c>
      <c r="E14">
        <v>1924</v>
      </c>
      <c r="F14">
        <v>2025</v>
      </c>
      <c r="G14">
        <v>605</v>
      </c>
      <c r="H14">
        <v>1</v>
      </c>
      <c r="I14">
        <v>1</v>
      </c>
      <c r="J14">
        <v>16.751000000000001</v>
      </c>
      <c r="M14">
        <v>0</v>
      </c>
      <c r="N14">
        <v>1</v>
      </c>
      <c r="O14" s="1" t="s">
        <v>33</v>
      </c>
      <c r="P14">
        <v>2</v>
      </c>
      <c r="Q14">
        <v>2</v>
      </c>
      <c r="R14" s="1" t="s">
        <v>35</v>
      </c>
      <c r="S14">
        <v>3</v>
      </c>
      <c r="T14">
        <v>7</v>
      </c>
      <c r="U14" s="1" t="s">
        <v>50</v>
      </c>
      <c r="V14">
        <v>1991</v>
      </c>
      <c r="W14">
        <v>2025</v>
      </c>
      <c r="X14" s="1" t="s">
        <v>106</v>
      </c>
      <c r="Y14" s="1" t="s">
        <v>114</v>
      </c>
      <c r="Z14" s="1" t="s">
        <v>134</v>
      </c>
      <c r="AA14">
        <v>1</v>
      </c>
      <c r="AB14">
        <v>1</v>
      </c>
      <c r="AC14">
        <v>1</v>
      </c>
      <c r="AD14">
        <v>0.02</v>
      </c>
      <c r="AE14">
        <v>12</v>
      </c>
      <c r="AF14">
        <v>3</v>
      </c>
      <c r="AH14" s="2">
        <f>IF(Tablica1[[#This Row],[ns1:NapomenaORazdoblju]]="trajno",Tablica1[[#This Row],[Kolicina17]],0)</f>
        <v>3</v>
      </c>
      <c r="AI14" s="2">
        <f>IF(AH14&gt;0,0,Tablica1[[#This Row],[Kolicina17]])</f>
        <v>0</v>
      </c>
    </row>
    <row r="15" spans="1:35" x14ac:dyDescent="0.3">
      <c r="A15">
        <v>0</v>
      </c>
      <c r="B15">
        <v>1</v>
      </c>
      <c r="C15" s="1" t="s">
        <v>32</v>
      </c>
      <c r="D15">
        <v>6913</v>
      </c>
      <c r="E15">
        <v>1924</v>
      </c>
      <c r="F15">
        <v>2025</v>
      </c>
      <c r="G15">
        <v>605</v>
      </c>
      <c r="H15">
        <v>1</v>
      </c>
      <c r="I15">
        <v>1</v>
      </c>
      <c r="J15">
        <v>16.751000000000001</v>
      </c>
      <c r="M15">
        <v>0</v>
      </c>
      <c r="N15">
        <v>1</v>
      </c>
      <c r="O15" s="1" t="s">
        <v>33</v>
      </c>
      <c r="P15">
        <v>2</v>
      </c>
      <c r="Q15">
        <v>2</v>
      </c>
      <c r="R15" s="1" t="s">
        <v>35</v>
      </c>
      <c r="S15">
        <v>3</v>
      </c>
      <c r="T15">
        <v>8</v>
      </c>
      <c r="U15" s="1" t="s">
        <v>51</v>
      </c>
      <c r="V15">
        <v>1991</v>
      </c>
      <c r="W15">
        <v>2025</v>
      </c>
      <c r="X15" s="1" t="s">
        <v>106</v>
      </c>
      <c r="Y15" s="1" t="s">
        <v>114</v>
      </c>
      <c r="Z15" s="1" t="s">
        <v>135</v>
      </c>
      <c r="AA15">
        <v>1</v>
      </c>
      <c r="AB15">
        <v>1</v>
      </c>
      <c r="AC15">
        <v>1</v>
      </c>
      <c r="AD15">
        <v>0.03</v>
      </c>
      <c r="AE15">
        <v>43</v>
      </c>
      <c r="AF15">
        <v>3</v>
      </c>
      <c r="AH15" s="2">
        <f>IF(Tablica1[[#This Row],[ns1:NapomenaORazdoblju]]="trajno",Tablica1[[#This Row],[Kolicina17]],0)</f>
        <v>3</v>
      </c>
      <c r="AI15" s="2">
        <f>IF(AH15&gt;0,0,Tablica1[[#This Row],[Kolicina17]])</f>
        <v>0</v>
      </c>
    </row>
    <row r="16" spans="1:35" x14ac:dyDescent="0.3">
      <c r="A16">
        <v>0</v>
      </c>
      <c r="B16">
        <v>1</v>
      </c>
      <c r="C16" s="1" t="s">
        <v>32</v>
      </c>
      <c r="D16">
        <v>6913</v>
      </c>
      <c r="E16">
        <v>1924</v>
      </c>
      <c r="F16">
        <v>2025</v>
      </c>
      <c r="G16">
        <v>605</v>
      </c>
      <c r="H16">
        <v>1</v>
      </c>
      <c r="I16">
        <v>1</v>
      </c>
      <c r="J16">
        <v>16.751000000000001</v>
      </c>
      <c r="M16">
        <v>0</v>
      </c>
      <c r="N16">
        <v>1</v>
      </c>
      <c r="O16" s="1" t="s">
        <v>33</v>
      </c>
      <c r="P16">
        <v>2</v>
      </c>
      <c r="Q16">
        <v>4</v>
      </c>
      <c r="R16" s="1" t="s">
        <v>36</v>
      </c>
      <c r="S16">
        <v>3</v>
      </c>
      <c r="T16">
        <v>1</v>
      </c>
      <c r="U16" s="1" t="s">
        <v>52</v>
      </c>
      <c r="V16">
        <v>2008</v>
      </c>
      <c r="W16">
        <v>2025</v>
      </c>
      <c r="X16" s="1" t="s">
        <v>106</v>
      </c>
      <c r="Y16" s="1" t="s">
        <v>115</v>
      </c>
      <c r="Z16" s="1" t="s">
        <v>136</v>
      </c>
      <c r="AA16">
        <v>1</v>
      </c>
      <c r="AB16">
        <v>1</v>
      </c>
      <c r="AC16">
        <v>1</v>
      </c>
      <c r="AD16">
        <v>7.0000000000000007E-2</v>
      </c>
      <c r="AE16">
        <v>23</v>
      </c>
      <c r="AF16">
        <v>16</v>
      </c>
      <c r="AH16" s="2">
        <f>IF(Tablica1[[#This Row],[ns1:NapomenaORazdoblju]]="trajno",Tablica1[[#This Row],[Kolicina17]],0)</f>
        <v>16</v>
      </c>
      <c r="AI16" s="2">
        <f>IF(AH16&gt;0,0,Tablica1[[#This Row],[Kolicina17]])</f>
        <v>0</v>
      </c>
    </row>
    <row r="17" spans="1:35" x14ac:dyDescent="0.3">
      <c r="A17">
        <v>0</v>
      </c>
      <c r="B17">
        <v>1</v>
      </c>
      <c r="C17" s="1" t="s">
        <v>32</v>
      </c>
      <c r="D17">
        <v>6913</v>
      </c>
      <c r="E17">
        <v>1924</v>
      </c>
      <c r="F17">
        <v>2025</v>
      </c>
      <c r="G17">
        <v>605</v>
      </c>
      <c r="H17">
        <v>1</v>
      </c>
      <c r="I17">
        <v>1</v>
      </c>
      <c r="J17">
        <v>16.751000000000001</v>
      </c>
      <c r="M17">
        <v>0</v>
      </c>
      <c r="N17">
        <v>1</v>
      </c>
      <c r="O17" s="1" t="s">
        <v>33</v>
      </c>
      <c r="P17">
        <v>2</v>
      </c>
      <c r="Q17">
        <v>4</v>
      </c>
      <c r="R17" s="1" t="s">
        <v>36</v>
      </c>
      <c r="S17">
        <v>3</v>
      </c>
      <c r="T17">
        <v>2</v>
      </c>
      <c r="U17" s="1" t="s">
        <v>53</v>
      </c>
      <c r="V17">
        <v>1991</v>
      </c>
      <c r="W17">
        <v>2025</v>
      </c>
      <c r="X17" s="1" t="s">
        <v>106</v>
      </c>
      <c r="Y17" s="1" t="s">
        <v>115</v>
      </c>
      <c r="Z17" s="1" t="s">
        <v>137</v>
      </c>
      <c r="AA17">
        <v>1</v>
      </c>
      <c r="AB17">
        <v>1</v>
      </c>
      <c r="AC17">
        <v>1</v>
      </c>
      <c r="AD17">
        <v>0.19</v>
      </c>
      <c r="AE17">
        <v>23</v>
      </c>
      <c r="AF17">
        <v>40</v>
      </c>
      <c r="AH17" s="2">
        <f>IF(Tablica1[[#This Row],[ns1:NapomenaORazdoblju]]="trajno",Tablica1[[#This Row],[Kolicina17]],0)</f>
        <v>40</v>
      </c>
      <c r="AI17" s="2">
        <f>IF(AH17&gt;0,0,Tablica1[[#This Row],[Kolicina17]])</f>
        <v>0</v>
      </c>
    </row>
    <row r="18" spans="1:35" x14ac:dyDescent="0.3">
      <c r="A18">
        <v>0</v>
      </c>
      <c r="B18">
        <v>1</v>
      </c>
      <c r="C18" s="1" t="s">
        <v>32</v>
      </c>
      <c r="D18">
        <v>6913</v>
      </c>
      <c r="E18">
        <v>1924</v>
      </c>
      <c r="F18">
        <v>2025</v>
      </c>
      <c r="G18">
        <v>605</v>
      </c>
      <c r="H18">
        <v>1</v>
      </c>
      <c r="I18">
        <v>1</v>
      </c>
      <c r="J18">
        <v>16.751000000000001</v>
      </c>
      <c r="M18">
        <v>0</v>
      </c>
      <c r="N18">
        <v>1</v>
      </c>
      <c r="O18" s="1" t="s">
        <v>33</v>
      </c>
      <c r="P18">
        <v>2</v>
      </c>
      <c r="Q18">
        <v>4</v>
      </c>
      <c r="R18" s="1" t="s">
        <v>36</v>
      </c>
      <c r="S18">
        <v>3</v>
      </c>
      <c r="T18">
        <v>3</v>
      </c>
      <c r="U18" s="1" t="s">
        <v>54</v>
      </c>
      <c r="V18">
        <v>1995</v>
      </c>
      <c r="W18">
        <v>2025</v>
      </c>
      <c r="X18" s="1" t="s">
        <v>106</v>
      </c>
      <c r="Y18" s="1" t="s">
        <v>114</v>
      </c>
      <c r="Z18" s="1" t="s">
        <v>138</v>
      </c>
      <c r="AA18">
        <v>1</v>
      </c>
      <c r="AB18">
        <v>1</v>
      </c>
      <c r="AC18">
        <v>1</v>
      </c>
      <c r="AD18">
        <v>0.4</v>
      </c>
      <c r="AE18">
        <v>91</v>
      </c>
      <c r="AF18">
        <v>7</v>
      </c>
      <c r="AH18" s="2">
        <f>IF(Tablica1[[#This Row],[ns1:NapomenaORazdoblju]]="trajno",Tablica1[[#This Row],[Kolicina17]],0)</f>
        <v>7</v>
      </c>
      <c r="AI18" s="2">
        <f>IF(AH18&gt;0,0,Tablica1[[#This Row],[Kolicina17]])</f>
        <v>0</v>
      </c>
    </row>
    <row r="19" spans="1:35" x14ac:dyDescent="0.3">
      <c r="A19">
        <v>0</v>
      </c>
      <c r="B19">
        <v>1</v>
      </c>
      <c r="C19" s="1" t="s">
        <v>32</v>
      </c>
      <c r="D19">
        <v>6913</v>
      </c>
      <c r="E19">
        <v>1924</v>
      </c>
      <c r="F19">
        <v>2025</v>
      </c>
      <c r="G19">
        <v>605</v>
      </c>
      <c r="H19">
        <v>1</v>
      </c>
      <c r="I19">
        <v>1</v>
      </c>
      <c r="J19">
        <v>16.751000000000001</v>
      </c>
      <c r="M19">
        <v>0</v>
      </c>
      <c r="N19">
        <v>1</v>
      </c>
      <c r="O19" s="1" t="s">
        <v>33</v>
      </c>
      <c r="P19">
        <v>2</v>
      </c>
      <c r="Q19">
        <v>4</v>
      </c>
      <c r="R19" s="1" t="s">
        <v>36</v>
      </c>
      <c r="S19">
        <v>3</v>
      </c>
      <c r="T19">
        <v>4</v>
      </c>
      <c r="U19" s="1" t="s">
        <v>55</v>
      </c>
      <c r="V19">
        <v>1982</v>
      </c>
      <c r="W19">
        <v>2025</v>
      </c>
      <c r="X19" s="1" t="s">
        <v>106</v>
      </c>
      <c r="Y19" s="1" t="s">
        <v>114</v>
      </c>
      <c r="Z19" s="1" t="s">
        <v>139</v>
      </c>
      <c r="AA19">
        <v>1</v>
      </c>
      <c r="AB19">
        <v>1</v>
      </c>
      <c r="AC19">
        <v>1</v>
      </c>
      <c r="AD19">
        <v>0.23</v>
      </c>
      <c r="AE19">
        <v>43</v>
      </c>
      <c r="AF19">
        <v>7</v>
      </c>
      <c r="AH19" s="2">
        <f>IF(Tablica1[[#This Row],[ns1:NapomenaORazdoblju]]="trajno",Tablica1[[#This Row],[Kolicina17]],0)</f>
        <v>7</v>
      </c>
      <c r="AI19" s="2">
        <f>IF(AH19&gt;0,0,Tablica1[[#This Row],[Kolicina17]])</f>
        <v>0</v>
      </c>
    </row>
    <row r="20" spans="1:35" x14ac:dyDescent="0.3">
      <c r="A20">
        <v>0</v>
      </c>
      <c r="B20">
        <v>1</v>
      </c>
      <c r="C20" s="1" t="s">
        <v>32</v>
      </c>
      <c r="D20">
        <v>6913</v>
      </c>
      <c r="E20">
        <v>1924</v>
      </c>
      <c r="F20">
        <v>2025</v>
      </c>
      <c r="G20">
        <v>605</v>
      </c>
      <c r="H20">
        <v>1</v>
      </c>
      <c r="I20">
        <v>1</v>
      </c>
      <c r="J20">
        <v>16.751000000000001</v>
      </c>
      <c r="M20">
        <v>0</v>
      </c>
      <c r="N20">
        <v>1</v>
      </c>
      <c r="O20" s="1" t="s">
        <v>33</v>
      </c>
      <c r="P20">
        <v>2</v>
      </c>
      <c r="Q20">
        <v>4</v>
      </c>
      <c r="R20" s="1" t="s">
        <v>36</v>
      </c>
      <c r="S20">
        <v>3</v>
      </c>
      <c r="T20">
        <v>4</v>
      </c>
      <c r="U20" s="1" t="s">
        <v>55</v>
      </c>
      <c r="V20">
        <v>1982</v>
      </c>
      <c r="W20">
        <v>2025</v>
      </c>
      <c r="X20" s="1" t="s">
        <v>106</v>
      </c>
      <c r="Y20" s="1" t="s">
        <v>114</v>
      </c>
      <c r="Z20" s="1" t="s">
        <v>139</v>
      </c>
      <c r="AA20">
        <v>1</v>
      </c>
      <c r="AB20">
        <v>1</v>
      </c>
      <c r="AC20">
        <v>1</v>
      </c>
      <c r="AD20">
        <v>0.23</v>
      </c>
      <c r="AE20">
        <v>23</v>
      </c>
      <c r="AF20">
        <v>8</v>
      </c>
      <c r="AH20" s="2">
        <f>IF(Tablica1[[#This Row],[ns1:NapomenaORazdoblju]]="trajno",Tablica1[[#This Row],[Kolicina17]],0)</f>
        <v>8</v>
      </c>
      <c r="AI20" s="2">
        <f>IF(AH20&gt;0,0,Tablica1[[#This Row],[Kolicina17]])</f>
        <v>0</v>
      </c>
    </row>
    <row r="21" spans="1:35" x14ac:dyDescent="0.3">
      <c r="A21">
        <v>0</v>
      </c>
      <c r="B21">
        <v>1</v>
      </c>
      <c r="C21" s="1" t="s">
        <v>32</v>
      </c>
      <c r="D21">
        <v>6913</v>
      </c>
      <c r="E21">
        <v>1924</v>
      </c>
      <c r="F21">
        <v>2025</v>
      </c>
      <c r="G21">
        <v>605</v>
      </c>
      <c r="H21">
        <v>1</v>
      </c>
      <c r="I21">
        <v>1</v>
      </c>
      <c r="J21">
        <v>16.751000000000001</v>
      </c>
      <c r="M21">
        <v>0</v>
      </c>
      <c r="N21">
        <v>1</v>
      </c>
      <c r="O21" s="1" t="s">
        <v>33</v>
      </c>
      <c r="P21">
        <v>2</v>
      </c>
      <c r="Q21">
        <v>4</v>
      </c>
      <c r="R21" s="1" t="s">
        <v>36</v>
      </c>
      <c r="S21">
        <v>3</v>
      </c>
      <c r="T21">
        <v>4</v>
      </c>
      <c r="U21" s="1" t="s">
        <v>55</v>
      </c>
      <c r="V21">
        <v>1982</v>
      </c>
      <c r="W21">
        <v>2025</v>
      </c>
      <c r="X21" s="1" t="s">
        <v>106</v>
      </c>
      <c r="Y21" s="1" t="s">
        <v>114</v>
      </c>
      <c r="Z21" s="1" t="s">
        <v>139</v>
      </c>
      <c r="AA21">
        <v>1</v>
      </c>
      <c r="AB21">
        <v>1</v>
      </c>
      <c r="AC21">
        <v>1</v>
      </c>
      <c r="AD21">
        <v>0.23</v>
      </c>
      <c r="AE21">
        <v>16</v>
      </c>
      <c r="AF21">
        <v>1</v>
      </c>
      <c r="AH21" s="2">
        <f>IF(Tablica1[[#This Row],[ns1:NapomenaORazdoblju]]="trajno",Tablica1[[#This Row],[Kolicina17]],0)</f>
        <v>1</v>
      </c>
      <c r="AI21" s="2">
        <f>IF(AH21&gt;0,0,Tablica1[[#This Row],[Kolicina17]])</f>
        <v>0</v>
      </c>
    </row>
    <row r="22" spans="1:35" x14ac:dyDescent="0.3">
      <c r="A22">
        <v>0</v>
      </c>
      <c r="B22">
        <v>1</v>
      </c>
      <c r="C22" s="1" t="s">
        <v>32</v>
      </c>
      <c r="D22">
        <v>6913</v>
      </c>
      <c r="E22">
        <v>1924</v>
      </c>
      <c r="F22">
        <v>2025</v>
      </c>
      <c r="G22">
        <v>605</v>
      </c>
      <c r="H22">
        <v>1</v>
      </c>
      <c r="I22">
        <v>1</v>
      </c>
      <c r="J22">
        <v>16.751000000000001</v>
      </c>
      <c r="M22">
        <v>0</v>
      </c>
      <c r="N22">
        <v>1</v>
      </c>
      <c r="O22" s="1" t="s">
        <v>33</v>
      </c>
      <c r="P22">
        <v>2</v>
      </c>
      <c r="Q22">
        <v>4</v>
      </c>
      <c r="R22" s="1" t="s">
        <v>36</v>
      </c>
      <c r="S22">
        <v>3</v>
      </c>
      <c r="T22">
        <v>4</v>
      </c>
      <c r="U22" s="1" t="s">
        <v>55</v>
      </c>
      <c r="V22">
        <v>1982</v>
      </c>
      <c r="W22">
        <v>2025</v>
      </c>
      <c r="X22" s="1" t="s">
        <v>106</v>
      </c>
      <c r="Y22" s="1" t="s">
        <v>114</v>
      </c>
      <c r="Z22" s="1" t="s">
        <v>139</v>
      </c>
      <c r="AA22">
        <v>1</v>
      </c>
      <c r="AB22">
        <v>1</v>
      </c>
      <c r="AC22">
        <v>1</v>
      </c>
      <c r="AD22">
        <v>0.23</v>
      </c>
      <c r="AE22">
        <v>91</v>
      </c>
      <c r="AF22">
        <v>3</v>
      </c>
      <c r="AH22" s="2">
        <f>IF(Tablica1[[#This Row],[ns1:NapomenaORazdoblju]]="trajno",Tablica1[[#This Row],[Kolicina17]],0)</f>
        <v>3</v>
      </c>
      <c r="AI22" s="2">
        <f>IF(AH22&gt;0,0,Tablica1[[#This Row],[Kolicina17]])</f>
        <v>0</v>
      </c>
    </row>
    <row r="23" spans="1:35" x14ac:dyDescent="0.3">
      <c r="A23">
        <v>0</v>
      </c>
      <c r="B23">
        <v>1</v>
      </c>
      <c r="C23" s="1" t="s">
        <v>32</v>
      </c>
      <c r="D23">
        <v>6913</v>
      </c>
      <c r="E23">
        <v>1924</v>
      </c>
      <c r="F23">
        <v>2025</v>
      </c>
      <c r="G23">
        <v>605</v>
      </c>
      <c r="H23">
        <v>1</v>
      </c>
      <c r="I23">
        <v>1</v>
      </c>
      <c r="J23">
        <v>16.751000000000001</v>
      </c>
      <c r="M23">
        <v>0</v>
      </c>
      <c r="N23">
        <v>1</v>
      </c>
      <c r="O23" s="1" t="s">
        <v>33</v>
      </c>
      <c r="P23">
        <v>2</v>
      </c>
      <c r="Q23">
        <v>4</v>
      </c>
      <c r="R23" s="1" t="s">
        <v>36</v>
      </c>
      <c r="S23">
        <v>3</v>
      </c>
      <c r="T23">
        <v>5</v>
      </c>
      <c r="U23" s="1" t="s">
        <v>56</v>
      </c>
      <c r="V23">
        <v>1993</v>
      </c>
      <c r="W23">
        <v>2025</v>
      </c>
      <c r="X23" s="1" t="s">
        <v>106</v>
      </c>
      <c r="Y23" s="1" t="s">
        <v>114</v>
      </c>
      <c r="Z23" s="1" t="s">
        <v>140</v>
      </c>
      <c r="AA23">
        <v>1</v>
      </c>
      <c r="AB23">
        <v>1</v>
      </c>
      <c r="AC23">
        <v>1</v>
      </c>
      <c r="AD23">
        <v>0.32</v>
      </c>
      <c r="AE23">
        <v>43</v>
      </c>
      <c r="AF23">
        <v>3</v>
      </c>
      <c r="AH23" s="2">
        <f>IF(Tablica1[[#This Row],[ns1:NapomenaORazdoblju]]="trajno",Tablica1[[#This Row],[Kolicina17]],0)</f>
        <v>3</v>
      </c>
      <c r="AI23" s="2">
        <f>IF(AH23&gt;0,0,Tablica1[[#This Row],[Kolicina17]])</f>
        <v>0</v>
      </c>
    </row>
    <row r="24" spans="1:35" x14ac:dyDescent="0.3">
      <c r="A24">
        <v>0</v>
      </c>
      <c r="B24">
        <v>1</v>
      </c>
      <c r="C24" s="1" t="s">
        <v>32</v>
      </c>
      <c r="D24">
        <v>6913</v>
      </c>
      <c r="E24">
        <v>1924</v>
      </c>
      <c r="F24">
        <v>2025</v>
      </c>
      <c r="G24">
        <v>605</v>
      </c>
      <c r="H24">
        <v>1</v>
      </c>
      <c r="I24">
        <v>1</v>
      </c>
      <c r="J24">
        <v>16.751000000000001</v>
      </c>
      <c r="M24">
        <v>0</v>
      </c>
      <c r="N24">
        <v>1</v>
      </c>
      <c r="O24" s="1" t="s">
        <v>33</v>
      </c>
      <c r="P24">
        <v>2</v>
      </c>
      <c r="Q24">
        <v>4</v>
      </c>
      <c r="R24" s="1" t="s">
        <v>36</v>
      </c>
      <c r="S24">
        <v>3</v>
      </c>
      <c r="T24">
        <v>5</v>
      </c>
      <c r="U24" s="1" t="s">
        <v>56</v>
      </c>
      <c r="V24">
        <v>1993</v>
      </c>
      <c r="W24">
        <v>2025</v>
      </c>
      <c r="X24" s="1" t="s">
        <v>106</v>
      </c>
      <c r="Y24" s="1" t="s">
        <v>114</v>
      </c>
      <c r="Z24" s="1" t="s">
        <v>140</v>
      </c>
      <c r="AA24">
        <v>1</v>
      </c>
      <c r="AB24">
        <v>1</v>
      </c>
      <c r="AC24">
        <v>1</v>
      </c>
      <c r="AD24">
        <v>0.32</v>
      </c>
      <c r="AE24">
        <v>91</v>
      </c>
      <c r="AF24">
        <v>1</v>
      </c>
      <c r="AH24" s="2">
        <f>IF(Tablica1[[#This Row],[ns1:NapomenaORazdoblju]]="trajno",Tablica1[[#This Row],[Kolicina17]],0)</f>
        <v>1</v>
      </c>
      <c r="AI24" s="2">
        <f>IF(AH24&gt;0,0,Tablica1[[#This Row],[Kolicina17]])</f>
        <v>0</v>
      </c>
    </row>
    <row r="25" spans="1:35" x14ac:dyDescent="0.3">
      <c r="A25">
        <v>0</v>
      </c>
      <c r="B25">
        <v>1</v>
      </c>
      <c r="C25" s="1" t="s">
        <v>32</v>
      </c>
      <c r="D25">
        <v>6913</v>
      </c>
      <c r="E25">
        <v>1924</v>
      </c>
      <c r="F25">
        <v>2025</v>
      </c>
      <c r="G25">
        <v>605</v>
      </c>
      <c r="H25">
        <v>1</v>
      </c>
      <c r="I25">
        <v>1</v>
      </c>
      <c r="J25">
        <v>16.751000000000001</v>
      </c>
      <c r="M25">
        <v>0</v>
      </c>
      <c r="N25">
        <v>1</v>
      </c>
      <c r="O25" s="1" t="s">
        <v>33</v>
      </c>
      <c r="P25">
        <v>2</v>
      </c>
      <c r="Q25">
        <v>4</v>
      </c>
      <c r="R25" s="1" t="s">
        <v>36</v>
      </c>
      <c r="S25">
        <v>3</v>
      </c>
      <c r="T25">
        <v>6</v>
      </c>
      <c r="U25" s="1" t="s">
        <v>57</v>
      </c>
      <c r="V25">
        <v>2019</v>
      </c>
      <c r="W25">
        <v>2025</v>
      </c>
      <c r="X25" s="1" t="s">
        <v>107</v>
      </c>
      <c r="Y25" s="1" t="s">
        <v>114</v>
      </c>
      <c r="Z25" s="1" t="s">
        <v>141</v>
      </c>
      <c r="AA25">
        <v>1</v>
      </c>
      <c r="AB25">
        <v>1</v>
      </c>
      <c r="AC25">
        <v>1</v>
      </c>
      <c r="AD25">
        <v>5.0000000000000001E-3</v>
      </c>
      <c r="AE25">
        <v>23</v>
      </c>
      <c r="AF25">
        <v>1</v>
      </c>
      <c r="AH25" s="2">
        <f>IF(Tablica1[[#This Row],[ns1:NapomenaORazdoblju]]="trajno",Tablica1[[#This Row],[Kolicina17]],0)</f>
        <v>0</v>
      </c>
      <c r="AI25" s="2">
        <f>IF(AH25&gt;0,0,Tablica1[[#This Row],[Kolicina17]])</f>
        <v>1</v>
      </c>
    </row>
    <row r="26" spans="1:35" x14ac:dyDescent="0.3">
      <c r="A26">
        <v>0</v>
      </c>
      <c r="B26">
        <v>1</v>
      </c>
      <c r="C26" s="1" t="s">
        <v>32</v>
      </c>
      <c r="D26">
        <v>6913</v>
      </c>
      <c r="E26">
        <v>1924</v>
      </c>
      <c r="F26">
        <v>2025</v>
      </c>
      <c r="G26">
        <v>605</v>
      </c>
      <c r="H26">
        <v>1</v>
      </c>
      <c r="I26">
        <v>1</v>
      </c>
      <c r="J26">
        <v>16.751000000000001</v>
      </c>
      <c r="M26">
        <v>0</v>
      </c>
      <c r="N26">
        <v>1</v>
      </c>
      <c r="O26" s="1" t="s">
        <v>33</v>
      </c>
      <c r="P26">
        <v>2</v>
      </c>
      <c r="Q26">
        <v>4</v>
      </c>
      <c r="R26" s="1" t="s">
        <v>36</v>
      </c>
      <c r="S26">
        <v>3</v>
      </c>
      <c r="T26">
        <v>7</v>
      </c>
      <c r="U26" s="1" t="s">
        <v>58</v>
      </c>
      <c r="V26">
        <v>2013</v>
      </c>
      <c r="W26">
        <v>2025</v>
      </c>
      <c r="X26" s="1" t="s">
        <v>107</v>
      </c>
      <c r="Y26" s="1" t="s">
        <v>114</v>
      </c>
      <c r="Z26" s="1" t="s">
        <v>142</v>
      </c>
      <c r="AA26">
        <v>1</v>
      </c>
      <c r="AB26">
        <v>1</v>
      </c>
      <c r="AC26">
        <v>1</v>
      </c>
      <c r="AD26">
        <v>5.0000000000000001E-3</v>
      </c>
      <c r="AE26">
        <v>23</v>
      </c>
      <c r="AF26">
        <v>1</v>
      </c>
      <c r="AH26" s="2">
        <f>IF(Tablica1[[#This Row],[ns1:NapomenaORazdoblju]]="trajno",Tablica1[[#This Row],[Kolicina17]],0)</f>
        <v>0</v>
      </c>
      <c r="AI26" s="2">
        <f>IF(AH26&gt;0,0,Tablica1[[#This Row],[Kolicina17]])</f>
        <v>1</v>
      </c>
    </row>
    <row r="27" spans="1:35" x14ac:dyDescent="0.3">
      <c r="A27">
        <v>0</v>
      </c>
      <c r="B27">
        <v>1</v>
      </c>
      <c r="C27" s="1" t="s">
        <v>32</v>
      </c>
      <c r="D27">
        <v>6913</v>
      </c>
      <c r="E27">
        <v>1924</v>
      </c>
      <c r="F27">
        <v>2025</v>
      </c>
      <c r="G27">
        <v>605</v>
      </c>
      <c r="H27">
        <v>1</v>
      </c>
      <c r="I27">
        <v>1</v>
      </c>
      <c r="J27">
        <v>16.751000000000001</v>
      </c>
      <c r="M27">
        <v>0</v>
      </c>
      <c r="N27">
        <v>1</v>
      </c>
      <c r="O27" s="1" t="s">
        <v>33</v>
      </c>
      <c r="P27">
        <v>2</v>
      </c>
      <c r="Q27">
        <v>5</v>
      </c>
      <c r="R27" s="1" t="s">
        <v>37</v>
      </c>
      <c r="S27">
        <v>3</v>
      </c>
      <c r="T27">
        <v>1</v>
      </c>
      <c r="U27" s="1" t="s">
        <v>59</v>
      </c>
      <c r="V27">
        <v>1924</v>
      </c>
      <c r="W27">
        <v>2014</v>
      </c>
      <c r="X27" s="1" t="s">
        <v>106</v>
      </c>
      <c r="Y27" s="1" t="s">
        <v>114</v>
      </c>
      <c r="Z27" s="1" t="s">
        <v>143</v>
      </c>
      <c r="AA27">
        <v>1</v>
      </c>
      <c r="AB27">
        <v>1</v>
      </c>
      <c r="AC27">
        <v>1</v>
      </c>
      <c r="AD27">
        <v>0.6</v>
      </c>
      <c r="AE27">
        <v>43</v>
      </c>
      <c r="AF27">
        <v>15</v>
      </c>
      <c r="AH27" s="2">
        <f>IF(Tablica1[[#This Row],[ns1:NapomenaORazdoblju]]="trajno",Tablica1[[#This Row],[Kolicina17]],0)</f>
        <v>15</v>
      </c>
      <c r="AI27" s="2">
        <f>IF(AH27&gt;0,0,Tablica1[[#This Row],[Kolicina17]])</f>
        <v>0</v>
      </c>
    </row>
    <row r="28" spans="1:35" x14ac:dyDescent="0.3">
      <c r="A28">
        <v>0</v>
      </c>
      <c r="B28">
        <v>1</v>
      </c>
      <c r="C28" s="1" t="s">
        <v>32</v>
      </c>
      <c r="D28">
        <v>6913</v>
      </c>
      <c r="E28">
        <v>1924</v>
      </c>
      <c r="F28">
        <v>2025</v>
      </c>
      <c r="G28">
        <v>605</v>
      </c>
      <c r="H28">
        <v>1</v>
      </c>
      <c r="I28">
        <v>1</v>
      </c>
      <c r="J28">
        <v>16.751000000000001</v>
      </c>
      <c r="M28">
        <v>0</v>
      </c>
      <c r="N28">
        <v>1</v>
      </c>
      <c r="O28" s="1" t="s">
        <v>33</v>
      </c>
      <c r="P28">
        <v>2</v>
      </c>
      <c r="Q28">
        <v>5</v>
      </c>
      <c r="R28" s="1" t="s">
        <v>37</v>
      </c>
      <c r="S28">
        <v>3</v>
      </c>
      <c r="T28">
        <v>2</v>
      </c>
      <c r="U28" s="1" t="s">
        <v>60</v>
      </c>
      <c r="V28">
        <v>1924</v>
      </c>
      <c r="W28">
        <v>2025</v>
      </c>
      <c r="X28" s="1" t="s">
        <v>106</v>
      </c>
      <c r="Y28" s="1" t="s">
        <v>114</v>
      </c>
      <c r="Z28" s="1" t="s">
        <v>144</v>
      </c>
      <c r="AA28">
        <v>1</v>
      </c>
      <c r="AB28">
        <v>1</v>
      </c>
      <c r="AC28">
        <v>1</v>
      </c>
      <c r="AD28">
        <v>2.5840000000000001</v>
      </c>
      <c r="AE28">
        <v>43</v>
      </c>
      <c r="AF28">
        <v>646</v>
      </c>
      <c r="AH28" s="2">
        <f>IF(Tablica1[[#This Row],[ns1:NapomenaORazdoblju]]="trajno",Tablica1[[#This Row],[Kolicina17]],0)</f>
        <v>646</v>
      </c>
      <c r="AI28" s="2">
        <f>IF(AH28&gt;0,0,Tablica1[[#This Row],[Kolicina17]])</f>
        <v>0</v>
      </c>
    </row>
    <row r="29" spans="1:35" x14ac:dyDescent="0.3">
      <c r="A29">
        <v>0</v>
      </c>
      <c r="B29">
        <v>1</v>
      </c>
      <c r="C29" s="1" t="s">
        <v>32</v>
      </c>
      <c r="D29">
        <v>6913</v>
      </c>
      <c r="E29">
        <v>1924</v>
      </c>
      <c r="F29">
        <v>2025</v>
      </c>
      <c r="G29">
        <v>605</v>
      </c>
      <c r="H29">
        <v>1</v>
      </c>
      <c r="I29">
        <v>1</v>
      </c>
      <c r="J29">
        <v>16.751000000000001</v>
      </c>
      <c r="M29">
        <v>0</v>
      </c>
      <c r="N29">
        <v>1</v>
      </c>
      <c r="O29" s="1" t="s">
        <v>33</v>
      </c>
      <c r="P29">
        <v>2</v>
      </c>
      <c r="Q29">
        <v>5</v>
      </c>
      <c r="R29" s="1" t="s">
        <v>37</v>
      </c>
      <c r="S29">
        <v>3</v>
      </c>
      <c r="T29">
        <v>2</v>
      </c>
      <c r="U29" s="1" t="s">
        <v>60</v>
      </c>
      <c r="V29">
        <v>2015</v>
      </c>
      <c r="W29">
        <v>2025</v>
      </c>
      <c r="X29" s="1" t="s">
        <v>106</v>
      </c>
      <c r="Y29" s="1" t="s">
        <v>114</v>
      </c>
      <c r="Z29" s="1" t="s">
        <v>145</v>
      </c>
      <c r="AA29">
        <v>1</v>
      </c>
      <c r="AB29">
        <v>1</v>
      </c>
      <c r="AC29">
        <v>1</v>
      </c>
      <c r="AD29">
        <v>0.13</v>
      </c>
      <c r="AE29">
        <v>91</v>
      </c>
      <c r="AF29">
        <v>6</v>
      </c>
      <c r="AH29" s="2">
        <f>IF(Tablica1[[#This Row],[ns1:NapomenaORazdoblju]]="trajno",Tablica1[[#This Row],[Kolicina17]],0)</f>
        <v>6</v>
      </c>
      <c r="AI29" s="2">
        <f>IF(AH29&gt;0,0,Tablica1[[#This Row],[Kolicina17]])</f>
        <v>0</v>
      </c>
    </row>
    <row r="30" spans="1:35" x14ac:dyDescent="0.3">
      <c r="A30">
        <v>0</v>
      </c>
      <c r="B30">
        <v>1</v>
      </c>
      <c r="C30" s="1" t="s">
        <v>32</v>
      </c>
      <c r="D30">
        <v>6913</v>
      </c>
      <c r="E30">
        <v>1924</v>
      </c>
      <c r="F30">
        <v>2025</v>
      </c>
      <c r="G30">
        <v>605</v>
      </c>
      <c r="H30">
        <v>1</v>
      </c>
      <c r="I30">
        <v>1</v>
      </c>
      <c r="J30">
        <v>16.751000000000001</v>
      </c>
      <c r="M30">
        <v>0</v>
      </c>
      <c r="N30">
        <v>1</v>
      </c>
      <c r="O30" s="1" t="s">
        <v>33</v>
      </c>
      <c r="P30">
        <v>2</v>
      </c>
      <c r="Q30">
        <v>5</v>
      </c>
      <c r="R30" s="1" t="s">
        <v>37</v>
      </c>
      <c r="S30">
        <v>3</v>
      </c>
      <c r="T30">
        <v>2</v>
      </c>
      <c r="U30" s="1" t="s">
        <v>60</v>
      </c>
      <c r="V30">
        <v>2015</v>
      </c>
      <c r="W30">
        <v>2025</v>
      </c>
      <c r="X30" s="1" t="s">
        <v>106</v>
      </c>
      <c r="Y30" s="1" t="s">
        <v>114</v>
      </c>
      <c r="Z30" s="1" t="s">
        <v>145</v>
      </c>
      <c r="AA30">
        <v>1</v>
      </c>
      <c r="AB30">
        <v>1</v>
      </c>
      <c r="AC30">
        <v>1</v>
      </c>
      <c r="AD30">
        <v>0.13</v>
      </c>
      <c r="AE30">
        <v>16</v>
      </c>
      <c r="AF30">
        <v>9</v>
      </c>
      <c r="AH30" s="2">
        <f>IF(Tablica1[[#This Row],[ns1:NapomenaORazdoblju]]="trajno",Tablica1[[#This Row],[Kolicina17]],0)</f>
        <v>9</v>
      </c>
      <c r="AI30" s="2">
        <f>IF(AH30&gt;0,0,Tablica1[[#This Row],[Kolicina17]])</f>
        <v>0</v>
      </c>
    </row>
    <row r="31" spans="1:35" x14ac:dyDescent="0.3">
      <c r="A31">
        <v>0</v>
      </c>
      <c r="B31">
        <v>1</v>
      </c>
      <c r="C31" s="1" t="s">
        <v>32</v>
      </c>
      <c r="D31">
        <v>6913</v>
      </c>
      <c r="E31">
        <v>1924</v>
      </c>
      <c r="F31">
        <v>2025</v>
      </c>
      <c r="G31">
        <v>605</v>
      </c>
      <c r="H31">
        <v>1</v>
      </c>
      <c r="I31">
        <v>1</v>
      </c>
      <c r="J31">
        <v>16.751000000000001</v>
      </c>
      <c r="M31">
        <v>0</v>
      </c>
      <c r="N31">
        <v>1</v>
      </c>
      <c r="O31" s="1" t="s">
        <v>33</v>
      </c>
      <c r="P31">
        <v>2</v>
      </c>
      <c r="Q31">
        <v>5</v>
      </c>
      <c r="R31" s="1" t="s">
        <v>37</v>
      </c>
      <c r="S31">
        <v>3</v>
      </c>
      <c r="T31">
        <v>3</v>
      </c>
      <c r="U31" s="1" t="s">
        <v>61</v>
      </c>
      <c r="V31">
        <v>1924</v>
      </c>
      <c r="W31">
        <v>2025</v>
      </c>
      <c r="X31" s="1" t="s">
        <v>106</v>
      </c>
      <c r="Y31" s="1" t="s">
        <v>116</v>
      </c>
      <c r="Z31" s="1" t="s">
        <v>146</v>
      </c>
      <c r="AA31">
        <v>4</v>
      </c>
      <c r="AB31">
        <v>1</v>
      </c>
      <c r="AC31">
        <v>1</v>
      </c>
      <c r="AD31">
        <v>0.21</v>
      </c>
      <c r="AE31">
        <v>43</v>
      </c>
      <c r="AF31">
        <v>7</v>
      </c>
      <c r="AH31" s="2">
        <f>IF(Tablica1[[#This Row],[ns1:NapomenaORazdoblju]]="trajno",Tablica1[[#This Row],[Kolicina17]],0)</f>
        <v>7</v>
      </c>
      <c r="AI31" s="2">
        <f>IF(AH31&gt;0,0,Tablica1[[#This Row],[Kolicina17]])</f>
        <v>0</v>
      </c>
    </row>
    <row r="32" spans="1:35" x14ac:dyDescent="0.3">
      <c r="A32">
        <v>0</v>
      </c>
      <c r="B32">
        <v>1</v>
      </c>
      <c r="C32" s="1" t="s">
        <v>32</v>
      </c>
      <c r="D32">
        <v>6913</v>
      </c>
      <c r="E32">
        <v>1924</v>
      </c>
      <c r="F32">
        <v>2025</v>
      </c>
      <c r="G32">
        <v>605</v>
      </c>
      <c r="H32">
        <v>1</v>
      </c>
      <c r="I32">
        <v>1</v>
      </c>
      <c r="J32">
        <v>16.751000000000001</v>
      </c>
      <c r="M32">
        <v>0</v>
      </c>
      <c r="N32">
        <v>1</v>
      </c>
      <c r="O32" s="1" t="s">
        <v>33</v>
      </c>
      <c r="P32">
        <v>2</v>
      </c>
      <c r="Q32">
        <v>5</v>
      </c>
      <c r="R32" s="1" t="s">
        <v>37</v>
      </c>
      <c r="S32">
        <v>3</v>
      </c>
      <c r="T32">
        <v>4</v>
      </c>
      <c r="U32" s="1" t="s">
        <v>62</v>
      </c>
      <c r="V32">
        <v>2009</v>
      </c>
      <c r="W32">
        <v>2025</v>
      </c>
      <c r="X32" s="1" t="s">
        <v>108</v>
      </c>
      <c r="Y32" s="1" t="s">
        <v>115</v>
      </c>
      <c r="Z32" s="1" t="s">
        <v>147</v>
      </c>
      <c r="AA32">
        <v>1</v>
      </c>
      <c r="AB32">
        <v>1</v>
      </c>
      <c r="AC32">
        <v>1</v>
      </c>
      <c r="AD32">
        <v>0.05</v>
      </c>
      <c r="AE32">
        <v>91</v>
      </c>
      <c r="AF32">
        <v>2</v>
      </c>
      <c r="AH32" s="2">
        <f>IF(Tablica1[[#This Row],[ns1:NapomenaORazdoblju]]="trajno",Tablica1[[#This Row],[Kolicina17]],0)</f>
        <v>0</v>
      </c>
      <c r="AI32" s="4">
        <f>IF(AH32&gt;0,0,Tablica1[[#This Row],[Kolicina17]])</f>
        <v>2</v>
      </c>
    </row>
    <row r="33" spans="1:35" x14ac:dyDescent="0.3">
      <c r="A33">
        <v>0</v>
      </c>
      <c r="B33">
        <v>1</v>
      </c>
      <c r="C33" s="1" t="s">
        <v>32</v>
      </c>
      <c r="D33">
        <v>6913</v>
      </c>
      <c r="E33">
        <v>1924</v>
      </c>
      <c r="F33">
        <v>2025</v>
      </c>
      <c r="G33">
        <v>605</v>
      </c>
      <c r="H33">
        <v>1</v>
      </c>
      <c r="I33">
        <v>1</v>
      </c>
      <c r="J33">
        <v>16.751000000000001</v>
      </c>
      <c r="M33">
        <v>0</v>
      </c>
      <c r="N33">
        <v>1</v>
      </c>
      <c r="O33" s="1" t="s">
        <v>33</v>
      </c>
      <c r="P33">
        <v>2</v>
      </c>
      <c r="Q33">
        <v>5</v>
      </c>
      <c r="R33" s="1" t="s">
        <v>37</v>
      </c>
      <c r="S33">
        <v>3</v>
      </c>
      <c r="T33">
        <v>5</v>
      </c>
      <c r="U33" s="1" t="s">
        <v>63</v>
      </c>
      <c r="V33">
        <v>2014</v>
      </c>
      <c r="W33">
        <v>2025</v>
      </c>
      <c r="X33" s="1" t="s">
        <v>109</v>
      </c>
      <c r="Y33" s="1" t="s">
        <v>117</v>
      </c>
      <c r="Z33" s="1" t="s">
        <v>148</v>
      </c>
      <c r="AA33">
        <v>1</v>
      </c>
      <c r="AB33">
        <v>1</v>
      </c>
      <c r="AC33">
        <v>1</v>
      </c>
      <c r="AD33">
        <v>0.01</v>
      </c>
      <c r="AE33">
        <v>16</v>
      </c>
      <c r="AF33">
        <v>1</v>
      </c>
      <c r="AH33" s="2">
        <f>IF(Tablica1[[#This Row],[ns1:NapomenaORazdoblju]]="trajno",Tablica1[[#This Row],[Kolicina17]],0)</f>
        <v>0</v>
      </c>
      <c r="AI33" s="2">
        <f>IF(AH33&gt;0,0,Tablica1[[#This Row],[Kolicina17]])</f>
        <v>1</v>
      </c>
    </row>
    <row r="34" spans="1:35" x14ac:dyDescent="0.3">
      <c r="A34">
        <v>0</v>
      </c>
      <c r="B34">
        <v>1</v>
      </c>
      <c r="C34" s="1" t="s">
        <v>32</v>
      </c>
      <c r="D34">
        <v>6913</v>
      </c>
      <c r="E34">
        <v>1924</v>
      </c>
      <c r="F34">
        <v>2025</v>
      </c>
      <c r="G34">
        <v>605</v>
      </c>
      <c r="H34">
        <v>1</v>
      </c>
      <c r="I34">
        <v>1</v>
      </c>
      <c r="J34">
        <v>16.751000000000001</v>
      </c>
      <c r="M34">
        <v>0</v>
      </c>
      <c r="N34">
        <v>1</v>
      </c>
      <c r="O34" s="1" t="s">
        <v>33</v>
      </c>
      <c r="P34">
        <v>2</v>
      </c>
      <c r="Q34">
        <v>5</v>
      </c>
      <c r="R34" s="1" t="s">
        <v>37</v>
      </c>
      <c r="S34">
        <v>3</v>
      </c>
      <c r="T34">
        <v>5</v>
      </c>
      <c r="U34" s="1" t="s">
        <v>64</v>
      </c>
      <c r="V34">
        <v>2014</v>
      </c>
      <c r="W34">
        <v>2025</v>
      </c>
      <c r="X34" s="1" t="s">
        <v>109</v>
      </c>
      <c r="Y34" s="1" t="s">
        <v>117</v>
      </c>
      <c r="Z34" s="1" t="s">
        <v>148</v>
      </c>
      <c r="AA34">
        <v>1</v>
      </c>
      <c r="AB34">
        <v>1</v>
      </c>
      <c r="AC34">
        <v>1</v>
      </c>
      <c r="AD34">
        <v>1E-3</v>
      </c>
      <c r="AE34">
        <v>16</v>
      </c>
      <c r="AF34">
        <v>1</v>
      </c>
      <c r="AH34" s="2">
        <f>IF(Tablica1[[#This Row],[ns1:NapomenaORazdoblju]]="trajno",Tablica1[[#This Row],[Kolicina17]],0)</f>
        <v>0</v>
      </c>
      <c r="AI34" s="2">
        <f>IF(AH34&gt;0,0,Tablica1[[#This Row],[Kolicina17]])</f>
        <v>1</v>
      </c>
    </row>
    <row r="35" spans="1:35" x14ac:dyDescent="0.3">
      <c r="A35">
        <v>0</v>
      </c>
      <c r="B35">
        <v>1</v>
      </c>
      <c r="C35" s="1" t="s">
        <v>32</v>
      </c>
      <c r="D35">
        <v>6913</v>
      </c>
      <c r="E35">
        <v>1924</v>
      </c>
      <c r="F35">
        <v>2025</v>
      </c>
      <c r="G35">
        <v>605</v>
      </c>
      <c r="H35">
        <v>1</v>
      </c>
      <c r="I35">
        <v>1</v>
      </c>
      <c r="J35">
        <v>16.751000000000001</v>
      </c>
      <c r="M35">
        <v>0</v>
      </c>
      <c r="N35">
        <v>1</v>
      </c>
      <c r="O35" s="1" t="s">
        <v>33</v>
      </c>
      <c r="P35">
        <v>2</v>
      </c>
      <c r="Q35">
        <v>5</v>
      </c>
      <c r="R35" s="1" t="s">
        <v>37</v>
      </c>
      <c r="S35">
        <v>3</v>
      </c>
      <c r="T35">
        <v>6</v>
      </c>
      <c r="U35" s="1" t="s">
        <v>65</v>
      </c>
      <c r="V35">
        <v>2014</v>
      </c>
      <c r="W35">
        <v>2025</v>
      </c>
      <c r="X35" s="1" t="s">
        <v>109</v>
      </c>
      <c r="Y35" s="1" t="s">
        <v>115</v>
      </c>
      <c r="Z35" s="1" t="s">
        <v>149</v>
      </c>
      <c r="AA35">
        <v>1</v>
      </c>
      <c r="AB35">
        <v>1</v>
      </c>
      <c r="AC35">
        <v>1</v>
      </c>
      <c r="AD35">
        <v>0.05</v>
      </c>
      <c r="AE35">
        <v>91</v>
      </c>
      <c r="AF35">
        <v>1</v>
      </c>
      <c r="AH35" s="2">
        <f>IF(Tablica1[[#This Row],[ns1:NapomenaORazdoblju]]="trajno",Tablica1[[#This Row],[Kolicina17]],0)</f>
        <v>0</v>
      </c>
      <c r="AI35" s="4">
        <f>IF(AH35&gt;0,0,Tablica1[[#This Row],[Kolicina17]])</f>
        <v>1</v>
      </c>
    </row>
    <row r="36" spans="1:35" x14ac:dyDescent="0.3">
      <c r="A36">
        <v>0</v>
      </c>
      <c r="B36">
        <v>1</v>
      </c>
      <c r="C36" s="1" t="s">
        <v>32</v>
      </c>
      <c r="D36">
        <v>6913</v>
      </c>
      <c r="E36">
        <v>1924</v>
      </c>
      <c r="F36">
        <v>2025</v>
      </c>
      <c r="G36">
        <v>605</v>
      </c>
      <c r="H36">
        <v>1</v>
      </c>
      <c r="I36">
        <v>1</v>
      </c>
      <c r="J36">
        <v>16.751000000000001</v>
      </c>
      <c r="M36">
        <v>0</v>
      </c>
      <c r="N36">
        <v>1</v>
      </c>
      <c r="O36" s="1" t="s">
        <v>33</v>
      </c>
      <c r="P36">
        <v>2</v>
      </c>
      <c r="Q36">
        <v>5</v>
      </c>
      <c r="R36" s="1" t="s">
        <v>37</v>
      </c>
      <c r="S36">
        <v>3</v>
      </c>
      <c r="T36">
        <v>7</v>
      </c>
      <c r="U36" s="1" t="s">
        <v>66</v>
      </c>
      <c r="V36">
        <v>2019</v>
      </c>
      <c r="W36">
        <v>2025</v>
      </c>
      <c r="X36" s="1" t="s">
        <v>110</v>
      </c>
      <c r="Y36" s="1" t="s">
        <v>118</v>
      </c>
      <c r="Z36" s="1" t="s">
        <v>149</v>
      </c>
      <c r="AA36">
        <v>1</v>
      </c>
      <c r="AB36">
        <v>1</v>
      </c>
      <c r="AC36">
        <v>1</v>
      </c>
      <c r="AD36">
        <v>0.02</v>
      </c>
      <c r="AE36">
        <v>43</v>
      </c>
      <c r="AF36">
        <v>2</v>
      </c>
      <c r="AH36" s="2">
        <f>IF(Tablica1[[#This Row],[ns1:NapomenaORazdoblju]]="trajno",Tablica1[[#This Row],[Kolicina17]],0)</f>
        <v>0</v>
      </c>
      <c r="AI36" s="2">
        <f>IF(AH36&gt;0,0,Tablica1[[#This Row],[Kolicina17]])</f>
        <v>2</v>
      </c>
    </row>
    <row r="37" spans="1:35" x14ac:dyDescent="0.3">
      <c r="A37">
        <v>0</v>
      </c>
      <c r="B37">
        <v>1</v>
      </c>
      <c r="C37" s="1" t="s">
        <v>32</v>
      </c>
      <c r="D37">
        <v>6913</v>
      </c>
      <c r="E37">
        <v>1924</v>
      </c>
      <c r="F37">
        <v>2025</v>
      </c>
      <c r="G37">
        <v>605</v>
      </c>
      <c r="H37">
        <v>1</v>
      </c>
      <c r="I37">
        <v>1</v>
      </c>
      <c r="J37">
        <v>16.751000000000001</v>
      </c>
      <c r="M37">
        <v>0</v>
      </c>
      <c r="N37">
        <v>1</v>
      </c>
      <c r="O37" s="1" t="s">
        <v>33</v>
      </c>
      <c r="P37">
        <v>2</v>
      </c>
      <c r="Q37">
        <v>5</v>
      </c>
      <c r="R37" s="1" t="s">
        <v>37</v>
      </c>
      <c r="S37">
        <v>3</v>
      </c>
      <c r="T37">
        <v>8</v>
      </c>
      <c r="U37" s="1" t="s">
        <v>67</v>
      </c>
      <c r="V37">
        <v>2013</v>
      </c>
      <c r="W37">
        <v>2025</v>
      </c>
      <c r="X37" s="1" t="s">
        <v>109</v>
      </c>
      <c r="Y37" s="1" t="s">
        <v>119</v>
      </c>
      <c r="Z37" s="1" t="s">
        <v>150</v>
      </c>
      <c r="AA37">
        <v>1</v>
      </c>
      <c r="AB37">
        <v>1</v>
      </c>
      <c r="AC37">
        <v>1</v>
      </c>
      <c r="AD37">
        <v>0.01</v>
      </c>
      <c r="AE37">
        <v>91</v>
      </c>
      <c r="AF37">
        <v>1</v>
      </c>
      <c r="AH37" s="2">
        <f>IF(Tablica1[[#This Row],[ns1:NapomenaORazdoblju]]="trajno",Tablica1[[#This Row],[Kolicina17]],0)</f>
        <v>0</v>
      </c>
      <c r="AI37" s="4">
        <f>IF(AH37&gt;0,0,Tablica1[[#This Row],[Kolicina17]])</f>
        <v>1</v>
      </c>
    </row>
    <row r="38" spans="1:35" x14ac:dyDescent="0.3">
      <c r="A38">
        <v>0</v>
      </c>
      <c r="B38">
        <v>1</v>
      </c>
      <c r="C38" s="1" t="s">
        <v>32</v>
      </c>
      <c r="D38">
        <v>6913</v>
      </c>
      <c r="E38">
        <v>1924</v>
      </c>
      <c r="F38">
        <v>2025</v>
      </c>
      <c r="G38">
        <v>605</v>
      </c>
      <c r="H38">
        <v>1</v>
      </c>
      <c r="I38">
        <v>1</v>
      </c>
      <c r="J38">
        <v>16.751000000000001</v>
      </c>
      <c r="M38">
        <v>0</v>
      </c>
      <c r="N38">
        <v>1</v>
      </c>
      <c r="O38" s="1" t="s">
        <v>33</v>
      </c>
      <c r="P38">
        <v>2</v>
      </c>
      <c r="Q38">
        <v>5</v>
      </c>
      <c r="R38" s="1" t="s">
        <v>37</v>
      </c>
      <c r="S38">
        <v>3</v>
      </c>
      <c r="T38">
        <v>9</v>
      </c>
      <c r="U38" s="1" t="s">
        <v>68</v>
      </c>
      <c r="V38">
        <v>2015</v>
      </c>
      <c r="W38">
        <v>2025</v>
      </c>
      <c r="X38" s="1" t="s">
        <v>110</v>
      </c>
      <c r="Y38" s="1" t="s">
        <v>116</v>
      </c>
      <c r="Z38" s="1" t="s">
        <v>150</v>
      </c>
      <c r="AA38">
        <v>1</v>
      </c>
      <c r="AB38">
        <v>1</v>
      </c>
      <c r="AC38">
        <v>1</v>
      </c>
      <c r="AD38">
        <v>1.4999999999999999E-2</v>
      </c>
      <c r="AE38">
        <v>23</v>
      </c>
      <c r="AF38">
        <v>5</v>
      </c>
      <c r="AH38" s="2">
        <f>IF(Tablica1[[#This Row],[ns1:NapomenaORazdoblju]]="trajno",Tablica1[[#This Row],[Kolicina17]],0)</f>
        <v>0</v>
      </c>
      <c r="AI38" s="2">
        <f>IF(AH38&gt;0,0,Tablica1[[#This Row],[Kolicina17]])</f>
        <v>5</v>
      </c>
    </row>
    <row r="39" spans="1:35" x14ac:dyDescent="0.3">
      <c r="A39">
        <v>0</v>
      </c>
      <c r="B39">
        <v>1</v>
      </c>
      <c r="C39" s="1" t="s">
        <v>32</v>
      </c>
      <c r="D39">
        <v>6913</v>
      </c>
      <c r="E39">
        <v>1924</v>
      </c>
      <c r="F39">
        <v>2025</v>
      </c>
      <c r="G39">
        <v>605</v>
      </c>
      <c r="H39">
        <v>1</v>
      </c>
      <c r="I39">
        <v>1</v>
      </c>
      <c r="J39">
        <v>16.751000000000001</v>
      </c>
      <c r="M39">
        <v>0</v>
      </c>
      <c r="N39">
        <v>1</v>
      </c>
      <c r="O39" s="1" t="s">
        <v>33</v>
      </c>
      <c r="P39">
        <v>2</v>
      </c>
      <c r="Q39">
        <v>5</v>
      </c>
      <c r="R39" s="1" t="s">
        <v>37</v>
      </c>
      <c r="S39">
        <v>3</v>
      </c>
      <c r="T39">
        <v>10</v>
      </c>
      <c r="U39" s="1" t="s">
        <v>69</v>
      </c>
      <c r="V39">
        <v>2014</v>
      </c>
      <c r="W39">
        <v>2025</v>
      </c>
      <c r="X39" s="1" t="s">
        <v>109</v>
      </c>
      <c r="Y39" s="1" t="s">
        <v>116</v>
      </c>
      <c r="Z39" s="1" t="s">
        <v>151</v>
      </c>
      <c r="AA39">
        <v>1</v>
      </c>
      <c r="AB39">
        <v>1</v>
      </c>
      <c r="AC39">
        <v>1</v>
      </c>
      <c r="AD39">
        <v>8.5000000000000006E-2</v>
      </c>
      <c r="AE39">
        <v>23</v>
      </c>
      <c r="AF39">
        <v>18</v>
      </c>
      <c r="AH39" s="2">
        <f>IF(Tablica1[[#This Row],[ns1:NapomenaORazdoblju]]="trajno",Tablica1[[#This Row],[Kolicina17]],0)</f>
        <v>0</v>
      </c>
      <c r="AI39" s="2">
        <f>IF(AH39&gt;0,0,Tablica1[[#This Row],[Kolicina17]])</f>
        <v>18</v>
      </c>
    </row>
    <row r="40" spans="1:35" x14ac:dyDescent="0.3">
      <c r="A40">
        <v>0</v>
      </c>
      <c r="B40">
        <v>1</v>
      </c>
      <c r="C40" s="1" t="s">
        <v>32</v>
      </c>
      <c r="D40">
        <v>6913</v>
      </c>
      <c r="E40">
        <v>1924</v>
      </c>
      <c r="F40">
        <v>2025</v>
      </c>
      <c r="G40">
        <v>605</v>
      </c>
      <c r="H40">
        <v>1</v>
      </c>
      <c r="I40">
        <v>1</v>
      </c>
      <c r="J40">
        <v>16.751000000000001</v>
      </c>
      <c r="M40">
        <v>0</v>
      </c>
      <c r="N40">
        <v>1</v>
      </c>
      <c r="O40" s="1" t="s">
        <v>33</v>
      </c>
      <c r="P40">
        <v>2</v>
      </c>
      <c r="Q40">
        <v>6</v>
      </c>
      <c r="R40" s="1" t="s">
        <v>38</v>
      </c>
      <c r="S40">
        <v>3</v>
      </c>
      <c r="T40">
        <v>1</v>
      </c>
      <c r="U40" s="1" t="s">
        <v>70</v>
      </c>
      <c r="V40">
        <v>1992</v>
      </c>
      <c r="W40">
        <v>2025</v>
      </c>
      <c r="X40" s="1" t="s">
        <v>106</v>
      </c>
      <c r="Y40" s="1" t="s">
        <v>120</v>
      </c>
      <c r="Z40" s="1" t="s">
        <v>152</v>
      </c>
      <c r="AA40">
        <v>1</v>
      </c>
      <c r="AB40">
        <v>1</v>
      </c>
      <c r="AC40">
        <v>1</v>
      </c>
      <c r="AD40">
        <v>0.01</v>
      </c>
      <c r="AE40">
        <v>91</v>
      </c>
      <c r="AF40">
        <v>1</v>
      </c>
      <c r="AH40" s="2">
        <f>IF(Tablica1[[#This Row],[ns1:NapomenaORazdoblju]]="trajno",Tablica1[[#This Row],[Kolicina17]],0)</f>
        <v>1</v>
      </c>
      <c r="AI40" s="2">
        <f>IF(AH40&gt;0,0,Tablica1[[#This Row],[Kolicina17]])</f>
        <v>0</v>
      </c>
    </row>
    <row r="41" spans="1:35" x14ac:dyDescent="0.3">
      <c r="A41">
        <v>0</v>
      </c>
      <c r="B41">
        <v>1</v>
      </c>
      <c r="C41" s="1" t="s">
        <v>32</v>
      </c>
      <c r="D41">
        <v>6913</v>
      </c>
      <c r="E41">
        <v>1924</v>
      </c>
      <c r="F41">
        <v>2025</v>
      </c>
      <c r="G41">
        <v>605</v>
      </c>
      <c r="H41">
        <v>1</v>
      </c>
      <c r="I41">
        <v>1</v>
      </c>
      <c r="J41">
        <v>16.751000000000001</v>
      </c>
      <c r="M41">
        <v>0</v>
      </c>
      <c r="N41">
        <v>1</v>
      </c>
      <c r="O41" s="1" t="s">
        <v>33</v>
      </c>
      <c r="P41">
        <v>2</v>
      </c>
      <c r="Q41">
        <v>6</v>
      </c>
      <c r="R41" s="1" t="s">
        <v>38</v>
      </c>
      <c r="S41">
        <v>3</v>
      </c>
      <c r="T41">
        <v>2</v>
      </c>
      <c r="U41" s="1" t="s">
        <v>71</v>
      </c>
      <c r="V41">
        <v>2019</v>
      </c>
      <c r="W41">
        <v>2025</v>
      </c>
      <c r="X41" s="1" t="s">
        <v>107</v>
      </c>
      <c r="Y41" s="1" t="s">
        <v>121</v>
      </c>
      <c r="Z41" s="1" t="s">
        <v>153</v>
      </c>
      <c r="AA41">
        <v>1</v>
      </c>
      <c r="AB41">
        <v>1</v>
      </c>
      <c r="AC41">
        <v>1</v>
      </c>
      <c r="AD41">
        <v>0.02</v>
      </c>
      <c r="AE41">
        <v>91</v>
      </c>
      <c r="AF41">
        <v>2</v>
      </c>
      <c r="AH41" s="2">
        <f>IF(Tablica1[[#This Row],[ns1:NapomenaORazdoblju]]="trajno",Tablica1[[#This Row],[Kolicina17]],0)</f>
        <v>0</v>
      </c>
      <c r="AI41" s="4">
        <f>IF(AH41&gt;0,0,Tablica1[[#This Row],[Kolicina17]])</f>
        <v>2</v>
      </c>
    </row>
    <row r="42" spans="1:35" x14ac:dyDescent="0.3">
      <c r="A42">
        <v>0</v>
      </c>
      <c r="B42">
        <v>1</v>
      </c>
      <c r="C42" s="1" t="s">
        <v>32</v>
      </c>
      <c r="D42">
        <v>6913</v>
      </c>
      <c r="E42">
        <v>1924</v>
      </c>
      <c r="F42">
        <v>2025</v>
      </c>
      <c r="G42">
        <v>605</v>
      </c>
      <c r="H42">
        <v>1</v>
      </c>
      <c r="I42">
        <v>1</v>
      </c>
      <c r="J42">
        <v>16.751000000000001</v>
      </c>
      <c r="M42">
        <v>0</v>
      </c>
      <c r="N42">
        <v>1</v>
      </c>
      <c r="O42" s="1" t="s">
        <v>33</v>
      </c>
      <c r="P42">
        <v>2</v>
      </c>
      <c r="Q42">
        <v>6</v>
      </c>
      <c r="R42" s="1" t="s">
        <v>38</v>
      </c>
      <c r="S42">
        <v>3</v>
      </c>
      <c r="T42">
        <v>3</v>
      </c>
      <c r="U42" s="1" t="s">
        <v>72</v>
      </c>
      <c r="V42">
        <v>2015</v>
      </c>
      <c r="W42">
        <v>2025</v>
      </c>
      <c r="X42" s="1" t="s">
        <v>111</v>
      </c>
      <c r="Y42" s="1" t="s">
        <v>114</v>
      </c>
      <c r="Z42" s="1" t="s">
        <v>154</v>
      </c>
      <c r="AA42">
        <v>1</v>
      </c>
      <c r="AB42">
        <v>1</v>
      </c>
      <c r="AC42">
        <v>1</v>
      </c>
      <c r="AD42">
        <v>1.4999999999999999E-2</v>
      </c>
      <c r="AE42">
        <v>23</v>
      </c>
      <c r="AF42">
        <v>5</v>
      </c>
      <c r="AH42" s="2">
        <f>IF(Tablica1[[#This Row],[ns1:NapomenaORazdoblju]]="trajno",Tablica1[[#This Row],[Kolicina17]],0)</f>
        <v>0</v>
      </c>
      <c r="AI42" s="2">
        <f>IF(AH42&gt;0,0,Tablica1[[#This Row],[Kolicina17]])</f>
        <v>5</v>
      </c>
    </row>
    <row r="43" spans="1:35" x14ac:dyDescent="0.3">
      <c r="A43">
        <v>0</v>
      </c>
      <c r="B43">
        <v>1</v>
      </c>
      <c r="C43" s="1" t="s">
        <v>32</v>
      </c>
      <c r="D43">
        <v>6913</v>
      </c>
      <c r="E43">
        <v>1924</v>
      </c>
      <c r="F43">
        <v>2025</v>
      </c>
      <c r="G43">
        <v>605</v>
      </c>
      <c r="H43">
        <v>1</v>
      </c>
      <c r="I43">
        <v>1</v>
      </c>
      <c r="J43">
        <v>16.751000000000001</v>
      </c>
      <c r="M43">
        <v>0</v>
      </c>
      <c r="N43">
        <v>1</v>
      </c>
      <c r="O43" s="1" t="s">
        <v>33</v>
      </c>
      <c r="P43">
        <v>2</v>
      </c>
      <c r="Q43">
        <v>6</v>
      </c>
      <c r="R43" s="1" t="s">
        <v>38</v>
      </c>
      <c r="S43">
        <v>3</v>
      </c>
      <c r="T43">
        <v>4</v>
      </c>
      <c r="U43" s="1" t="s">
        <v>73</v>
      </c>
      <c r="V43">
        <v>1994</v>
      </c>
      <c r="W43">
        <v>2025</v>
      </c>
      <c r="X43" s="1" t="s">
        <v>106</v>
      </c>
      <c r="Y43" s="1" t="s">
        <v>120</v>
      </c>
      <c r="Z43" s="1" t="s">
        <v>155</v>
      </c>
      <c r="AA43">
        <v>1</v>
      </c>
      <c r="AB43">
        <v>1</v>
      </c>
      <c r="AC43">
        <v>1</v>
      </c>
      <c r="AD43">
        <v>0.08</v>
      </c>
      <c r="AE43">
        <v>91</v>
      </c>
      <c r="AF43">
        <v>1</v>
      </c>
      <c r="AH43" s="2">
        <f>IF(Tablica1[[#This Row],[ns1:NapomenaORazdoblju]]="trajno",Tablica1[[#This Row],[Kolicina17]],0)</f>
        <v>1</v>
      </c>
      <c r="AI43" s="2">
        <f>IF(AH43&gt;0,0,Tablica1[[#This Row],[Kolicina17]])</f>
        <v>0</v>
      </c>
    </row>
    <row r="44" spans="1:35" x14ac:dyDescent="0.3">
      <c r="A44">
        <v>0</v>
      </c>
      <c r="B44">
        <v>1</v>
      </c>
      <c r="C44" s="1" t="s">
        <v>32</v>
      </c>
      <c r="D44">
        <v>6913</v>
      </c>
      <c r="E44">
        <v>1924</v>
      </c>
      <c r="F44">
        <v>2025</v>
      </c>
      <c r="G44">
        <v>605</v>
      </c>
      <c r="H44">
        <v>1</v>
      </c>
      <c r="I44">
        <v>1</v>
      </c>
      <c r="J44">
        <v>16.751000000000001</v>
      </c>
      <c r="M44">
        <v>0</v>
      </c>
      <c r="N44">
        <v>1</v>
      </c>
      <c r="O44" s="1" t="s">
        <v>33</v>
      </c>
      <c r="P44">
        <v>2</v>
      </c>
      <c r="Q44">
        <v>6</v>
      </c>
      <c r="R44" s="1" t="s">
        <v>38</v>
      </c>
      <c r="S44">
        <v>3</v>
      </c>
      <c r="T44">
        <v>5</v>
      </c>
      <c r="U44" s="1" t="s">
        <v>74</v>
      </c>
      <c r="V44">
        <v>2016</v>
      </c>
      <c r="W44">
        <v>2025</v>
      </c>
      <c r="X44" s="1" t="s">
        <v>112</v>
      </c>
      <c r="Y44" s="1" t="s">
        <v>114</v>
      </c>
      <c r="Z44" s="1" t="s">
        <v>156</v>
      </c>
      <c r="AA44">
        <v>1</v>
      </c>
      <c r="AB44">
        <v>1</v>
      </c>
      <c r="AC44">
        <v>1</v>
      </c>
      <c r="AD44">
        <v>0.05</v>
      </c>
      <c r="AE44">
        <v>91</v>
      </c>
      <c r="AF44">
        <v>1</v>
      </c>
      <c r="AH44" s="2">
        <f>IF(Tablica1[[#This Row],[ns1:NapomenaORazdoblju]]="trajno",Tablica1[[#This Row],[Kolicina17]],0)</f>
        <v>0</v>
      </c>
      <c r="AI44" s="4">
        <f>IF(AH44&gt;0,0,Tablica1[[#This Row],[Kolicina17]])</f>
        <v>1</v>
      </c>
    </row>
    <row r="45" spans="1:35" x14ac:dyDescent="0.3">
      <c r="A45">
        <v>0</v>
      </c>
      <c r="B45">
        <v>1</v>
      </c>
      <c r="C45" s="1" t="s">
        <v>32</v>
      </c>
      <c r="D45">
        <v>6913</v>
      </c>
      <c r="E45">
        <v>1924</v>
      </c>
      <c r="F45">
        <v>2025</v>
      </c>
      <c r="G45">
        <v>605</v>
      </c>
      <c r="H45">
        <v>1</v>
      </c>
      <c r="I45">
        <v>1</v>
      </c>
      <c r="J45">
        <v>16.751000000000001</v>
      </c>
      <c r="M45">
        <v>0</v>
      </c>
      <c r="N45">
        <v>1</v>
      </c>
      <c r="O45" s="1" t="s">
        <v>33</v>
      </c>
      <c r="P45">
        <v>2</v>
      </c>
      <c r="Q45">
        <v>6</v>
      </c>
      <c r="R45" s="1" t="s">
        <v>38</v>
      </c>
      <c r="S45">
        <v>3</v>
      </c>
      <c r="T45">
        <v>6</v>
      </c>
      <c r="U45" s="1" t="s">
        <v>75</v>
      </c>
      <c r="V45">
        <v>1955</v>
      </c>
      <c r="W45">
        <v>2025</v>
      </c>
      <c r="X45" s="1" t="s">
        <v>106</v>
      </c>
      <c r="Y45" s="1" t="s">
        <v>114</v>
      </c>
      <c r="Z45" s="1" t="s">
        <v>157</v>
      </c>
      <c r="AA45">
        <v>1</v>
      </c>
      <c r="AB45">
        <v>1</v>
      </c>
      <c r="AC45">
        <v>1</v>
      </c>
      <c r="AD45">
        <v>0.03</v>
      </c>
      <c r="AE45">
        <v>43</v>
      </c>
      <c r="AF45">
        <v>3</v>
      </c>
      <c r="AH45" s="2">
        <f>IF(Tablica1[[#This Row],[ns1:NapomenaORazdoblju]]="trajno",Tablica1[[#This Row],[Kolicina17]],0)</f>
        <v>3</v>
      </c>
      <c r="AI45" s="2">
        <f>IF(AH45&gt;0,0,Tablica1[[#This Row],[Kolicina17]])</f>
        <v>0</v>
      </c>
    </row>
    <row r="46" spans="1:35" x14ac:dyDescent="0.3">
      <c r="A46">
        <v>0</v>
      </c>
      <c r="B46">
        <v>1</v>
      </c>
      <c r="C46" s="1" t="s">
        <v>32</v>
      </c>
      <c r="D46">
        <v>6913</v>
      </c>
      <c r="E46">
        <v>1924</v>
      </c>
      <c r="F46">
        <v>2025</v>
      </c>
      <c r="G46">
        <v>605</v>
      </c>
      <c r="H46">
        <v>1</v>
      </c>
      <c r="I46">
        <v>1</v>
      </c>
      <c r="J46">
        <v>16.751000000000001</v>
      </c>
      <c r="M46">
        <v>0</v>
      </c>
      <c r="N46">
        <v>1</v>
      </c>
      <c r="O46" s="1" t="s">
        <v>33</v>
      </c>
      <c r="P46">
        <v>2</v>
      </c>
      <c r="Q46">
        <v>6</v>
      </c>
      <c r="R46" s="1" t="s">
        <v>38</v>
      </c>
      <c r="S46">
        <v>3</v>
      </c>
      <c r="T46">
        <v>7</v>
      </c>
      <c r="U46" s="1" t="s">
        <v>76</v>
      </c>
      <c r="V46">
        <v>1973</v>
      </c>
      <c r="W46">
        <v>2025</v>
      </c>
      <c r="X46" s="1" t="s">
        <v>106</v>
      </c>
      <c r="Y46" s="1" t="s">
        <v>114</v>
      </c>
      <c r="Z46" s="1" t="s">
        <v>158</v>
      </c>
      <c r="AA46">
        <v>1</v>
      </c>
      <c r="AB46">
        <v>1</v>
      </c>
      <c r="AC46">
        <v>1</v>
      </c>
      <c r="AD46">
        <v>2.0430000000000001</v>
      </c>
      <c r="AE46">
        <v>43</v>
      </c>
      <c r="AF46">
        <v>43</v>
      </c>
      <c r="AH46" s="2">
        <f>IF(Tablica1[[#This Row],[ns1:NapomenaORazdoblju]]="trajno",Tablica1[[#This Row],[Kolicina17]],0)</f>
        <v>43</v>
      </c>
      <c r="AI46" s="2">
        <f>IF(AH46&gt;0,0,Tablica1[[#This Row],[Kolicina17]])</f>
        <v>0</v>
      </c>
    </row>
    <row r="47" spans="1:35" x14ac:dyDescent="0.3">
      <c r="A47">
        <v>0</v>
      </c>
      <c r="B47">
        <v>1</v>
      </c>
      <c r="C47" s="1" t="s">
        <v>32</v>
      </c>
      <c r="D47">
        <v>6913</v>
      </c>
      <c r="E47">
        <v>1924</v>
      </c>
      <c r="F47">
        <v>2025</v>
      </c>
      <c r="G47">
        <v>605</v>
      </c>
      <c r="H47">
        <v>1</v>
      </c>
      <c r="I47">
        <v>1</v>
      </c>
      <c r="J47">
        <v>16.751000000000001</v>
      </c>
      <c r="M47">
        <v>0</v>
      </c>
      <c r="N47">
        <v>1</v>
      </c>
      <c r="O47" s="1" t="s">
        <v>33</v>
      </c>
      <c r="P47">
        <v>2</v>
      </c>
      <c r="Q47">
        <v>6</v>
      </c>
      <c r="R47" s="1" t="s">
        <v>38</v>
      </c>
      <c r="S47">
        <v>3</v>
      </c>
      <c r="T47">
        <v>7</v>
      </c>
      <c r="U47" s="1" t="s">
        <v>76</v>
      </c>
      <c r="V47">
        <v>1973</v>
      </c>
      <c r="W47">
        <v>2025</v>
      </c>
      <c r="X47" s="1" t="s">
        <v>106</v>
      </c>
      <c r="Y47" s="1" t="s">
        <v>114</v>
      </c>
      <c r="Z47" s="1" t="s">
        <v>158</v>
      </c>
      <c r="AA47">
        <v>1</v>
      </c>
      <c r="AB47">
        <v>1</v>
      </c>
      <c r="AC47">
        <v>1</v>
      </c>
      <c r="AD47">
        <v>2.0430000000000001</v>
      </c>
      <c r="AE47">
        <v>23</v>
      </c>
      <c r="AF47">
        <v>171</v>
      </c>
      <c r="AH47" s="2">
        <f>IF(Tablica1[[#This Row],[ns1:NapomenaORazdoblju]]="trajno",Tablica1[[#This Row],[Kolicina17]],0)</f>
        <v>171</v>
      </c>
      <c r="AI47" s="2">
        <f>IF(AH47&gt;0,0,Tablica1[[#This Row],[Kolicina17]])</f>
        <v>0</v>
      </c>
    </row>
    <row r="48" spans="1:35" x14ac:dyDescent="0.3">
      <c r="A48">
        <v>0</v>
      </c>
      <c r="B48">
        <v>1</v>
      </c>
      <c r="C48" s="1" t="s">
        <v>32</v>
      </c>
      <c r="D48">
        <v>6913</v>
      </c>
      <c r="E48">
        <v>1924</v>
      </c>
      <c r="F48">
        <v>2025</v>
      </c>
      <c r="G48">
        <v>605</v>
      </c>
      <c r="H48">
        <v>1</v>
      </c>
      <c r="I48">
        <v>1</v>
      </c>
      <c r="J48">
        <v>16.751000000000001</v>
      </c>
      <c r="M48">
        <v>0</v>
      </c>
      <c r="N48">
        <v>1</v>
      </c>
      <c r="O48" s="1" t="s">
        <v>33</v>
      </c>
      <c r="P48">
        <v>2</v>
      </c>
      <c r="Q48">
        <v>6</v>
      </c>
      <c r="R48" s="1" t="s">
        <v>38</v>
      </c>
      <c r="S48">
        <v>3</v>
      </c>
      <c r="T48">
        <v>8</v>
      </c>
      <c r="U48" s="1" t="s">
        <v>77</v>
      </c>
      <c r="V48">
        <v>1990</v>
      </c>
      <c r="W48">
        <v>2025</v>
      </c>
      <c r="X48" s="1" t="s">
        <v>106</v>
      </c>
      <c r="Y48" s="1" t="s">
        <v>114</v>
      </c>
      <c r="Z48" s="1" t="s">
        <v>158</v>
      </c>
      <c r="AA48">
        <v>1</v>
      </c>
      <c r="AB48">
        <v>1</v>
      </c>
      <c r="AC48">
        <v>1</v>
      </c>
      <c r="AD48">
        <v>0.46500000000000002</v>
      </c>
      <c r="AE48">
        <v>43</v>
      </c>
      <c r="AF48">
        <v>31</v>
      </c>
      <c r="AH48" s="2">
        <f>IF(Tablica1[[#This Row],[ns1:NapomenaORazdoblju]]="trajno",Tablica1[[#This Row],[Kolicina17]],0)</f>
        <v>31</v>
      </c>
      <c r="AI48" s="2">
        <f>IF(AH48&gt;0,0,Tablica1[[#This Row],[Kolicina17]])</f>
        <v>0</v>
      </c>
    </row>
    <row r="49" spans="1:35" x14ac:dyDescent="0.3">
      <c r="A49">
        <v>0</v>
      </c>
      <c r="B49">
        <v>1</v>
      </c>
      <c r="C49" s="1" t="s">
        <v>32</v>
      </c>
      <c r="D49">
        <v>6913</v>
      </c>
      <c r="E49">
        <v>1924</v>
      </c>
      <c r="F49">
        <v>2025</v>
      </c>
      <c r="G49">
        <v>605</v>
      </c>
      <c r="H49">
        <v>1</v>
      </c>
      <c r="I49">
        <v>1</v>
      </c>
      <c r="J49">
        <v>16.751000000000001</v>
      </c>
      <c r="M49">
        <v>0</v>
      </c>
      <c r="N49">
        <v>1</v>
      </c>
      <c r="O49" s="1" t="s">
        <v>33</v>
      </c>
      <c r="P49">
        <v>2</v>
      </c>
      <c r="Q49">
        <v>9</v>
      </c>
      <c r="R49" s="1" t="s">
        <v>39</v>
      </c>
      <c r="S49">
        <v>3</v>
      </c>
      <c r="T49">
        <v>1</v>
      </c>
      <c r="U49" s="1" t="s">
        <v>78</v>
      </c>
      <c r="V49">
        <v>2014</v>
      </c>
      <c r="W49">
        <v>2025</v>
      </c>
      <c r="X49" s="1" t="s">
        <v>106</v>
      </c>
      <c r="Y49" s="1" t="s">
        <v>114</v>
      </c>
      <c r="Z49" s="1" t="s">
        <v>159</v>
      </c>
      <c r="AA49">
        <v>1</v>
      </c>
      <c r="AB49">
        <v>1</v>
      </c>
      <c r="AC49">
        <v>1</v>
      </c>
      <c r="AD49">
        <v>2.1999999999999999E-2</v>
      </c>
      <c r="AE49">
        <v>43</v>
      </c>
      <c r="AF49">
        <v>3</v>
      </c>
      <c r="AH49" s="2">
        <f>IF(Tablica1[[#This Row],[ns1:NapomenaORazdoblju]]="trajno",Tablica1[[#This Row],[Kolicina17]],0)</f>
        <v>3</v>
      </c>
      <c r="AI49" s="2">
        <f>IF(AH49&gt;0,0,Tablica1[[#This Row],[Kolicina17]])</f>
        <v>0</v>
      </c>
    </row>
    <row r="50" spans="1:35" x14ac:dyDescent="0.3">
      <c r="A50">
        <v>0</v>
      </c>
      <c r="B50">
        <v>1</v>
      </c>
      <c r="C50" s="1" t="s">
        <v>32</v>
      </c>
      <c r="D50">
        <v>6913</v>
      </c>
      <c r="E50">
        <v>1924</v>
      </c>
      <c r="F50">
        <v>2025</v>
      </c>
      <c r="G50">
        <v>605</v>
      </c>
      <c r="H50">
        <v>1</v>
      </c>
      <c r="I50">
        <v>1</v>
      </c>
      <c r="J50">
        <v>16.751000000000001</v>
      </c>
      <c r="M50">
        <v>0</v>
      </c>
      <c r="N50">
        <v>1</v>
      </c>
      <c r="O50" s="1" t="s">
        <v>33</v>
      </c>
      <c r="P50">
        <v>2</v>
      </c>
      <c r="Q50">
        <v>10</v>
      </c>
      <c r="R50" s="1" t="s">
        <v>40</v>
      </c>
      <c r="S50">
        <v>3</v>
      </c>
      <c r="T50">
        <v>1</v>
      </c>
      <c r="U50" s="1" t="s">
        <v>79</v>
      </c>
      <c r="V50">
        <v>1993</v>
      </c>
      <c r="W50">
        <v>2025</v>
      </c>
      <c r="X50" s="1" t="s">
        <v>106</v>
      </c>
      <c r="Y50" s="1" t="s">
        <v>114</v>
      </c>
      <c r="Z50" s="1" t="s">
        <v>160</v>
      </c>
      <c r="AA50">
        <v>1</v>
      </c>
      <c r="AB50">
        <v>1</v>
      </c>
      <c r="AC50">
        <v>1</v>
      </c>
      <c r="AD50">
        <v>1.605</v>
      </c>
      <c r="AE50">
        <v>23</v>
      </c>
      <c r="AF50">
        <v>33</v>
      </c>
      <c r="AH50" s="2">
        <f>IF(Tablica1[[#This Row],[ns1:NapomenaORazdoblju]]="trajno",Tablica1[[#This Row],[Kolicina17]],0)</f>
        <v>33</v>
      </c>
      <c r="AI50" s="2">
        <f>IF(AH50&gt;0,0,Tablica1[[#This Row],[Kolicina17]])</f>
        <v>0</v>
      </c>
    </row>
    <row r="51" spans="1:35" x14ac:dyDescent="0.3">
      <c r="A51">
        <v>0</v>
      </c>
      <c r="B51">
        <v>1</v>
      </c>
      <c r="C51" s="1" t="s">
        <v>32</v>
      </c>
      <c r="D51">
        <v>6913</v>
      </c>
      <c r="E51">
        <v>1924</v>
      </c>
      <c r="F51">
        <v>2025</v>
      </c>
      <c r="G51">
        <v>605</v>
      </c>
      <c r="H51">
        <v>1</v>
      </c>
      <c r="I51">
        <v>1</v>
      </c>
      <c r="J51">
        <v>16.751000000000001</v>
      </c>
      <c r="M51">
        <v>0</v>
      </c>
      <c r="N51">
        <v>1</v>
      </c>
      <c r="O51" s="1" t="s">
        <v>33</v>
      </c>
      <c r="P51">
        <v>2</v>
      </c>
      <c r="Q51">
        <v>10</v>
      </c>
      <c r="R51" s="1" t="s">
        <v>40</v>
      </c>
      <c r="S51">
        <v>3</v>
      </c>
      <c r="T51">
        <v>1</v>
      </c>
      <c r="U51" s="1" t="s">
        <v>79</v>
      </c>
      <c r="V51">
        <v>1993</v>
      </c>
      <c r="W51">
        <v>2025</v>
      </c>
      <c r="X51" s="1" t="s">
        <v>106</v>
      </c>
      <c r="Y51" s="1" t="s">
        <v>114</v>
      </c>
      <c r="Z51" s="1" t="s">
        <v>160</v>
      </c>
      <c r="AA51">
        <v>1</v>
      </c>
      <c r="AB51">
        <v>1</v>
      </c>
      <c r="AC51">
        <v>1</v>
      </c>
      <c r="AD51">
        <v>1.605</v>
      </c>
      <c r="AE51">
        <v>43</v>
      </c>
      <c r="AF51">
        <v>40</v>
      </c>
      <c r="AH51" s="2">
        <f>IF(Tablica1[[#This Row],[ns1:NapomenaORazdoblju]]="trajno",Tablica1[[#This Row],[Kolicina17]],0)</f>
        <v>40</v>
      </c>
      <c r="AI51" s="2">
        <f>IF(AH51&gt;0,0,Tablica1[[#This Row],[Kolicina17]])</f>
        <v>0</v>
      </c>
    </row>
    <row r="52" spans="1:35" x14ac:dyDescent="0.3">
      <c r="A52">
        <v>0</v>
      </c>
      <c r="B52">
        <v>1</v>
      </c>
      <c r="C52" s="1" t="s">
        <v>32</v>
      </c>
      <c r="D52">
        <v>6913</v>
      </c>
      <c r="E52">
        <v>1924</v>
      </c>
      <c r="F52">
        <v>2025</v>
      </c>
      <c r="G52">
        <v>605</v>
      </c>
      <c r="H52">
        <v>1</v>
      </c>
      <c r="I52">
        <v>1</v>
      </c>
      <c r="J52">
        <v>16.751000000000001</v>
      </c>
      <c r="M52">
        <v>0</v>
      </c>
      <c r="N52">
        <v>1</v>
      </c>
      <c r="O52" s="1" t="s">
        <v>33</v>
      </c>
      <c r="P52">
        <v>2</v>
      </c>
      <c r="Q52">
        <v>10</v>
      </c>
      <c r="R52" s="1" t="s">
        <v>40</v>
      </c>
      <c r="S52">
        <v>3</v>
      </c>
      <c r="T52">
        <v>2</v>
      </c>
      <c r="U52" s="1" t="s">
        <v>80</v>
      </c>
      <c r="V52">
        <v>2008</v>
      </c>
      <c r="W52">
        <v>2025</v>
      </c>
      <c r="X52" s="1" t="s">
        <v>106</v>
      </c>
      <c r="Y52" s="1" t="s">
        <v>122</v>
      </c>
      <c r="Z52" s="1" t="s">
        <v>161</v>
      </c>
      <c r="AA52">
        <v>1</v>
      </c>
      <c r="AB52">
        <v>1</v>
      </c>
      <c r="AC52">
        <v>1</v>
      </c>
      <c r="AD52">
        <v>0.03</v>
      </c>
      <c r="AE52">
        <v>23</v>
      </c>
      <c r="AF52">
        <v>4</v>
      </c>
      <c r="AH52" s="2">
        <f>IF(Tablica1[[#This Row],[ns1:NapomenaORazdoblju]]="trajno",Tablica1[[#This Row],[Kolicina17]],0)</f>
        <v>4</v>
      </c>
      <c r="AI52" s="2">
        <f>IF(AH52&gt;0,0,Tablica1[[#This Row],[Kolicina17]])</f>
        <v>0</v>
      </c>
    </row>
    <row r="53" spans="1:35" x14ac:dyDescent="0.3">
      <c r="A53">
        <v>0</v>
      </c>
      <c r="B53">
        <v>1</v>
      </c>
      <c r="C53" s="1" t="s">
        <v>32</v>
      </c>
      <c r="D53">
        <v>6913</v>
      </c>
      <c r="E53">
        <v>1924</v>
      </c>
      <c r="F53">
        <v>2025</v>
      </c>
      <c r="G53">
        <v>605</v>
      </c>
      <c r="H53">
        <v>1</v>
      </c>
      <c r="I53">
        <v>1</v>
      </c>
      <c r="J53">
        <v>16.751000000000001</v>
      </c>
      <c r="M53">
        <v>0</v>
      </c>
      <c r="N53">
        <v>1</v>
      </c>
      <c r="O53" s="1" t="s">
        <v>33</v>
      </c>
      <c r="P53">
        <v>2</v>
      </c>
      <c r="Q53">
        <v>10</v>
      </c>
      <c r="R53" s="1" t="s">
        <v>40</v>
      </c>
      <c r="S53">
        <v>3</v>
      </c>
      <c r="T53">
        <v>3</v>
      </c>
      <c r="U53" s="1" t="s">
        <v>81</v>
      </c>
      <c r="V53">
        <v>2013</v>
      </c>
      <c r="W53">
        <v>2025</v>
      </c>
      <c r="X53" s="1" t="s">
        <v>109</v>
      </c>
      <c r="Y53" s="1" t="s">
        <v>114</v>
      </c>
      <c r="Z53" s="1" t="s">
        <v>162</v>
      </c>
      <c r="AA53">
        <v>1</v>
      </c>
      <c r="AB53">
        <v>1</v>
      </c>
      <c r="AC53">
        <v>1</v>
      </c>
      <c r="AD53">
        <v>0.05</v>
      </c>
      <c r="AE53">
        <v>91</v>
      </c>
      <c r="AF53">
        <v>1</v>
      </c>
      <c r="AH53" s="2">
        <f>IF(Tablica1[[#This Row],[ns1:NapomenaORazdoblju]]="trajno",Tablica1[[#This Row],[Kolicina17]],0)</f>
        <v>0</v>
      </c>
      <c r="AI53" s="4">
        <f>IF(AH53&gt;0,0,Tablica1[[#This Row],[Kolicina17]])</f>
        <v>1</v>
      </c>
    </row>
    <row r="54" spans="1:35" x14ac:dyDescent="0.3">
      <c r="A54">
        <v>0</v>
      </c>
      <c r="B54">
        <v>1</v>
      </c>
      <c r="C54" s="1" t="s">
        <v>32</v>
      </c>
      <c r="D54">
        <v>6913</v>
      </c>
      <c r="E54">
        <v>1924</v>
      </c>
      <c r="F54">
        <v>2025</v>
      </c>
      <c r="G54">
        <v>605</v>
      </c>
      <c r="H54">
        <v>1</v>
      </c>
      <c r="I54">
        <v>1</v>
      </c>
      <c r="J54">
        <v>16.751000000000001</v>
      </c>
      <c r="M54">
        <v>0</v>
      </c>
      <c r="N54">
        <v>1</v>
      </c>
      <c r="O54" s="1" t="s">
        <v>33</v>
      </c>
      <c r="P54">
        <v>2</v>
      </c>
      <c r="Q54">
        <v>10</v>
      </c>
      <c r="R54" s="1" t="s">
        <v>40</v>
      </c>
      <c r="S54">
        <v>3</v>
      </c>
      <c r="T54">
        <v>4</v>
      </c>
      <c r="U54" s="1" t="s">
        <v>82</v>
      </c>
      <c r="V54">
        <v>1965</v>
      </c>
      <c r="W54">
        <v>2025</v>
      </c>
      <c r="X54" s="1" t="s">
        <v>106</v>
      </c>
      <c r="Y54" s="1" t="s">
        <v>114</v>
      </c>
      <c r="Z54" s="1" t="s">
        <v>163</v>
      </c>
      <c r="AA54">
        <v>1</v>
      </c>
      <c r="AB54">
        <v>1</v>
      </c>
      <c r="AC54">
        <v>1</v>
      </c>
      <c r="AD54">
        <v>0.27</v>
      </c>
      <c r="AE54">
        <v>23</v>
      </c>
      <c r="AF54">
        <v>27</v>
      </c>
      <c r="AH54" s="2">
        <f>IF(Tablica1[[#This Row],[ns1:NapomenaORazdoblju]]="trajno",Tablica1[[#This Row],[Kolicina17]],0)</f>
        <v>27</v>
      </c>
      <c r="AI54" s="2">
        <f>IF(AH54&gt;0,0,Tablica1[[#This Row],[Kolicina17]])</f>
        <v>0</v>
      </c>
    </row>
    <row r="55" spans="1:35" x14ac:dyDescent="0.3">
      <c r="A55">
        <v>0</v>
      </c>
      <c r="B55">
        <v>1</v>
      </c>
      <c r="C55" s="1" t="s">
        <v>32</v>
      </c>
      <c r="D55">
        <v>6913</v>
      </c>
      <c r="E55">
        <v>1924</v>
      </c>
      <c r="F55">
        <v>2025</v>
      </c>
      <c r="G55">
        <v>605</v>
      </c>
      <c r="H55">
        <v>1</v>
      </c>
      <c r="I55">
        <v>1</v>
      </c>
      <c r="J55">
        <v>16.751000000000001</v>
      </c>
      <c r="M55">
        <v>0</v>
      </c>
      <c r="N55">
        <v>1</v>
      </c>
      <c r="O55" s="1" t="s">
        <v>33</v>
      </c>
      <c r="P55">
        <v>2</v>
      </c>
      <c r="Q55">
        <v>11</v>
      </c>
      <c r="R55" s="1" t="s">
        <v>41</v>
      </c>
      <c r="S55">
        <v>3</v>
      </c>
      <c r="T55">
        <v>1</v>
      </c>
      <c r="U55" s="1" t="s">
        <v>83</v>
      </c>
      <c r="V55">
        <v>2000</v>
      </c>
      <c r="W55">
        <v>2025</v>
      </c>
      <c r="X55" s="1" t="s">
        <v>106</v>
      </c>
      <c r="Y55" s="1" t="s">
        <v>123</v>
      </c>
      <c r="Z55" s="1" t="s">
        <v>164</v>
      </c>
      <c r="AA55">
        <v>1</v>
      </c>
      <c r="AB55">
        <v>1</v>
      </c>
      <c r="AC55">
        <v>1</v>
      </c>
      <c r="AD55">
        <v>0.6</v>
      </c>
      <c r="AE55">
        <v>91</v>
      </c>
      <c r="AF55">
        <v>10</v>
      </c>
      <c r="AH55" s="2">
        <f>IF(Tablica1[[#This Row],[ns1:NapomenaORazdoblju]]="trajno",Tablica1[[#This Row],[Kolicina17]],0)</f>
        <v>10</v>
      </c>
      <c r="AI55" s="2">
        <f>IF(AH55&gt;0,0,Tablica1[[#This Row],[Kolicina17]])</f>
        <v>0</v>
      </c>
    </row>
    <row r="56" spans="1:35" x14ac:dyDescent="0.3">
      <c r="A56">
        <v>0</v>
      </c>
      <c r="B56">
        <v>1</v>
      </c>
      <c r="C56" s="1" t="s">
        <v>32</v>
      </c>
      <c r="D56">
        <v>6913</v>
      </c>
      <c r="E56">
        <v>1924</v>
      </c>
      <c r="F56">
        <v>2025</v>
      </c>
      <c r="G56">
        <v>605</v>
      </c>
      <c r="H56">
        <v>1</v>
      </c>
      <c r="I56">
        <v>1</v>
      </c>
      <c r="J56">
        <v>16.751000000000001</v>
      </c>
      <c r="M56">
        <v>0</v>
      </c>
      <c r="N56">
        <v>1</v>
      </c>
      <c r="O56" s="1" t="s">
        <v>33</v>
      </c>
      <c r="P56">
        <v>2</v>
      </c>
      <c r="Q56">
        <v>11</v>
      </c>
      <c r="R56" s="1" t="s">
        <v>41</v>
      </c>
      <c r="S56">
        <v>3</v>
      </c>
      <c r="T56">
        <v>2</v>
      </c>
      <c r="U56" s="1" t="s">
        <v>84</v>
      </c>
      <c r="V56">
        <v>2003</v>
      </c>
      <c r="W56">
        <v>2025</v>
      </c>
      <c r="X56" s="1" t="s">
        <v>106</v>
      </c>
      <c r="Y56" s="1" t="s">
        <v>123</v>
      </c>
      <c r="Z56" s="1" t="s">
        <v>165</v>
      </c>
      <c r="AA56">
        <v>1</v>
      </c>
      <c r="AB56">
        <v>1</v>
      </c>
      <c r="AC56">
        <v>1</v>
      </c>
      <c r="AD56">
        <v>1</v>
      </c>
      <c r="AE56">
        <v>91</v>
      </c>
      <c r="AF56">
        <v>20</v>
      </c>
      <c r="AH56" s="2">
        <f>IF(Tablica1[[#This Row],[ns1:NapomenaORazdoblju]]="trajno",Tablica1[[#This Row],[Kolicina17]],0)</f>
        <v>20</v>
      </c>
      <c r="AI56" s="2">
        <f>IF(AH56&gt;0,0,Tablica1[[#This Row],[Kolicina17]])</f>
        <v>0</v>
      </c>
    </row>
    <row r="57" spans="1:35" x14ac:dyDescent="0.3">
      <c r="A57">
        <v>0</v>
      </c>
      <c r="B57">
        <v>1</v>
      </c>
      <c r="C57" s="1" t="s">
        <v>32</v>
      </c>
      <c r="D57">
        <v>6913</v>
      </c>
      <c r="E57">
        <v>1924</v>
      </c>
      <c r="F57">
        <v>2025</v>
      </c>
      <c r="G57">
        <v>605</v>
      </c>
      <c r="H57">
        <v>1</v>
      </c>
      <c r="I57">
        <v>1</v>
      </c>
      <c r="J57">
        <v>16.751000000000001</v>
      </c>
      <c r="M57">
        <v>0</v>
      </c>
      <c r="N57">
        <v>1</v>
      </c>
      <c r="O57" s="1" t="s">
        <v>33</v>
      </c>
      <c r="P57">
        <v>2</v>
      </c>
      <c r="Q57">
        <v>11</v>
      </c>
      <c r="R57" s="1" t="s">
        <v>41</v>
      </c>
      <c r="S57">
        <v>3</v>
      </c>
      <c r="T57">
        <v>3</v>
      </c>
      <c r="U57" s="1" t="s">
        <v>85</v>
      </c>
      <c r="V57">
        <v>1992</v>
      </c>
      <c r="W57">
        <v>2018</v>
      </c>
      <c r="X57" s="1" t="s">
        <v>106</v>
      </c>
      <c r="Y57" s="1" t="s">
        <v>123</v>
      </c>
      <c r="Z57" s="1" t="s">
        <v>166</v>
      </c>
      <c r="AA57">
        <v>1</v>
      </c>
      <c r="AB57">
        <v>1</v>
      </c>
      <c r="AC57">
        <v>1</v>
      </c>
      <c r="AD57">
        <v>2.4009999999999998</v>
      </c>
      <c r="AE57">
        <v>91</v>
      </c>
      <c r="AF57">
        <v>52</v>
      </c>
      <c r="AH57" s="2">
        <f>IF(Tablica1[[#This Row],[ns1:NapomenaORazdoblju]]="trajno",Tablica1[[#This Row],[Kolicina17]],0)</f>
        <v>52</v>
      </c>
      <c r="AI57" s="2">
        <f>IF(AH57&gt;0,0,Tablica1[[#This Row],[Kolicina17]])</f>
        <v>0</v>
      </c>
    </row>
    <row r="58" spans="1:35" x14ac:dyDescent="0.3">
      <c r="A58">
        <v>0</v>
      </c>
      <c r="B58">
        <v>1</v>
      </c>
      <c r="C58" s="1" t="s">
        <v>32</v>
      </c>
      <c r="D58">
        <v>6913</v>
      </c>
      <c r="E58">
        <v>1924</v>
      </c>
      <c r="F58">
        <v>2025</v>
      </c>
      <c r="G58">
        <v>605</v>
      </c>
      <c r="H58">
        <v>1</v>
      </c>
      <c r="I58">
        <v>1</v>
      </c>
      <c r="J58">
        <v>16.751000000000001</v>
      </c>
      <c r="M58">
        <v>0</v>
      </c>
      <c r="N58">
        <v>1</v>
      </c>
      <c r="O58" s="1" t="s">
        <v>33</v>
      </c>
      <c r="P58">
        <v>2</v>
      </c>
      <c r="Q58">
        <v>11</v>
      </c>
      <c r="R58" s="1" t="s">
        <v>41</v>
      </c>
      <c r="S58">
        <v>3</v>
      </c>
      <c r="T58">
        <v>3</v>
      </c>
      <c r="U58" s="1" t="s">
        <v>85</v>
      </c>
      <c r="V58">
        <v>2019</v>
      </c>
      <c r="W58">
        <v>2025</v>
      </c>
      <c r="X58" s="1" t="s">
        <v>106</v>
      </c>
      <c r="Y58" s="1" t="s">
        <v>123</v>
      </c>
      <c r="Z58" s="1" t="s">
        <v>167</v>
      </c>
      <c r="AA58">
        <v>1</v>
      </c>
      <c r="AB58">
        <v>1</v>
      </c>
      <c r="AC58">
        <v>1</v>
      </c>
      <c r="AD58">
        <v>0.6</v>
      </c>
      <c r="AE58">
        <v>91</v>
      </c>
      <c r="AF58">
        <v>12</v>
      </c>
      <c r="AH58" s="2">
        <f>IF(Tablica1[[#This Row],[ns1:NapomenaORazdoblju]]="trajno",Tablica1[[#This Row],[Kolicina17]],0)</f>
        <v>12</v>
      </c>
      <c r="AI58" s="2">
        <f>IF(AH58&gt;0,0,Tablica1[[#This Row],[Kolicina17]])</f>
        <v>0</v>
      </c>
    </row>
    <row r="59" spans="1:35" x14ac:dyDescent="0.3">
      <c r="A59">
        <v>0</v>
      </c>
      <c r="B59">
        <v>1</v>
      </c>
      <c r="C59" s="1" t="s">
        <v>32</v>
      </c>
      <c r="D59">
        <v>6913</v>
      </c>
      <c r="E59">
        <v>1924</v>
      </c>
      <c r="F59">
        <v>2025</v>
      </c>
      <c r="G59">
        <v>605</v>
      </c>
      <c r="H59">
        <v>1</v>
      </c>
      <c r="I59">
        <v>1</v>
      </c>
      <c r="J59">
        <v>16.751000000000001</v>
      </c>
      <c r="M59">
        <v>0</v>
      </c>
      <c r="N59">
        <v>1</v>
      </c>
      <c r="O59" s="1" t="s">
        <v>33</v>
      </c>
      <c r="P59">
        <v>2</v>
      </c>
      <c r="Q59">
        <v>11</v>
      </c>
      <c r="R59" s="1" t="s">
        <v>41</v>
      </c>
      <c r="S59">
        <v>3</v>
      </c>
      <c r="T59">
        <v>4</v>
      </c>
      <c r="U59" s="1" t="s">
        <v>86</v>
      </c>
      <c r="V59">
        <v>2013</v>
      </c>
      <c r="W59">
        <v>2025</v>
      </c>
      <c r="X59" s="1" t="s">
        <v>113</v>
      </c>
      <c r="Y59" s="1" t="s">
        <v>124</v>
      </c>
      <c r="Z59" s="1" t="s">
        <v>168</v>
      </c>
      <c r="AA59">
        <v>1</v>
      </c>
      <c r="AB59">
        <v>1</v>
      </c>
      <c r="AC59">
        <v>1</v>
      </c>
      <c r="AD59">
        <v>0.02</v>
      </c>
      <c r="AE59">
        <v>91</v>
      </c>
      <c r="AF59">
        <v>10</v>
      </c>
      <c r="AH59" s="2">
        <f>IF(Tablica1[[#This Row],[ns1:NapomenaORazdoblju]]="trajno",Tablica1[[#This Row],[Kolicina17]],0)</f>
        <v>0</v>
      </c>
      <c r="AI59" s="4">
        <f>IF(AH59&gt;0,0,Tablica1[[#This Row],[Kolicina17]])</f>
        <v>10</v>
      </c>
    </row>
    <row r="60" spans="1:35" x14ac:dyDescent="0.3">
      <c r="A60">
        <v>0</v>
      </c>
      <c r="B60">
        <v>1</v>
      </c>
      <c r="C60" s="1" t="s">
        <v>32</v>
      </c>
      <c r="D60">
        <v>6913</v>
      </c>
      <c r="E60">
        <v>1924</v>
      </c>
      <c r="F60">
        <v>2025</v>
      </c>
      <c r="G60">
        <v>605</v>
      </c>
      <c r="H60">
        <v>1</v>
      </c>
      <c r="I60">
        <v>1</v>
      </c>
      <c r="J60">
        <v>16.751000000000001</v>
      </c>
      <c r="M60">
        <v>0</v>
      </c>
      <c r="N60">
        <v>1</v>
      </c>
      <c r="O60" s="1" t="s">
        <v>33</v>
      </c>
      <c r="P60">
        <v>2</v>
      </c>
      <c r="Q60">
        <v>11</v>
      </c>
      <c r="R60" s="1" t="s">
        <v>41</v>
      </c>
      <c r="S60">
        <v>3</v>
      </c>
      <c r="T60">
        <v>5</v>
      </c>
      <c r="U60" s="1" t="s">
        <v>87</v>
      </c>
      <c r="V60">
        <v>2010</v>
      </c>
      <c r="W60">
        <v>2025</v>
      </c>
      <c r="X60" s="1" t="s">
        <v>113</v>
      </c>
      <c r="Y60" s="1" t="s">
        <v>123</v>
      </c>
      <c r="Z60" s="1" t="s">
        <v>169</v>
      </c>
      <c r="AA60">
        <v>1</v>
      </c>
      <c r="AB60">
        <v>1</v>
      </c>
      <c r="AC60">
        <v>1</v>
      </c>
      <c r="AD60">
        <v>0.03</v>
      </c>
      <c r="AE60">
        <v>43</v>
      </c>
      <c r="AF60">
        <v>3</v>
      </c>
      <c r="AH60" s="2">
        <f>IF(Tablica1[[#This Row],[ns1:NapomenaORazdoblju]]="trajno",Tablica1[[#This Row],[Kolicina17]],0)</f>
        <v>0</v>
      </c>
      <c r="AI60" s="2">
        <f>IF(AH60&gt;0,0,Tablica1[[#This Row],[Kolicina17]])</f>
        <v>3</v>
      </c>
    </row>
    <row r="61" spans="1:35" x14ac:dyDescent="0.3">
      <c r="A61">
        <v>0</v>
      </c>
      <c r="B61">
        <v>1</v>
      </c>
      <c r="C61" s="1" t="s">
        <v>32</v>
      </c>
      <c r="D61">
        <v>6913</v>
      </c>
      <c r="E61">
        <v>1924</v>
      </c>
      <c r="F61">
        <v>2025</v>
      </c>
      <c r="G61">
        <v>605</v>
      </c>
      <c r="H61">
        <v>1</v>
      </c>
      <c r="I61">
        <v>1</v>
      </c>
      <c r="J61">
        <v>16.751000000000001</v>
      </c>
      <c r="M61">
        <v>0</v>
      </c>
      <c r="N61">
        <v>1</v>
      </c>
      <c r="O61" s="1" t="s">
        <v>33</v>
      </c>
      <c r="P61">
        <v>2</v>
      </c>
      <c r="Q61">
        <v>11</v>
      </c>
      <c r="R61" s="1" t="s">
        <v>41</v>
      </c>
      <c r="S61">
        <v>3</v>
      </c>
      <c r="T61">
        <v>6</v>
      </c>
      <c r="U61" s="1" t="s">
        <v>88</v>
      </c>
      <c r="V61">
        <v>2013</v>
      </c>
      <c r="W61">
        <v>2025</v>
      </c>
      <c r="X61" s="1" t="s">
        <v>113</v>
      </c>
      <c r="Y61" s="1" t="s">
        <v>124</v>
      </c>
      <c r="Z61" s="1" t="s">
        <v>170</v>
      </c>
      <c r="AA61">
        <v>1</v>
      </c>
      <c r="AB61">
        <v>1</v>
      </c>
      <c r="AC61">
        <v>1</v>
      </c>
      <c r="AD61">
        <v>0.32</v>
      </c>
      <c r="AE61">
        <v>91</v>
      </c>
      <c r="AF61">
        <v>16</v>
      </c>
      <c r="AH61" s="2">
        <f>IF(Tablica1[[#This Row],[ns1:NapomenaORazdoblju]]="trajno",Tablica1[[#This Row],[Kolicina17]],0)</f>
        <v>0</v>
      </c>
      <c r="AI61" s="4">
        <f>IF(AH61&gt;0,0,Tablica1[[#This Row],[Kolicina17]])</f>
        <v>16</v>
      </c>
    </row>
    <row r="62" spans="1:35" x14ac:dyDescent="0.3">
      <c r="A62">
        <v>0</v>
      </c>
      <c r="B62">
        <v>1</v>
      </c>
      <c r="C62" s="1" t="s">
        <v>32</v>
      </c>
      <c r="D62">
        <v>6913</v>
      </c>
      <c r="E62">
        <v>1924</v>
      </c>
      <c r="F62">
        <v>2025</v>
      </c>
      <c r="G62">
        <v>605</v>
      </c>
      <c r="H62">
        <v>1</v>
      </c>
      <c r="I62">
        <v>1</v>
      </c>
      <c r="J62">
        <v>16.751000000000001</v>
      </c>
      <c r="M62">
        <v>0</v>
      </c>
      <c r="N62">
        <v>1</v>
      </c>
      <c r="O62" s="1" t="s">
        <v>33</v>
      </c>
      <c r="P62">
        <v>2</v>
      </c>
      <c r="Q62">
        <v>11</v>
      </c>
      <c r="R62" s="1" t="s">
        <v>41</v>
      </c>
      <c r="S62">
        <v>3</v>
      </c>
      <c r="T62">
        <v>7</v>
      </c>
      <c r="U62" s="1" t="s">
        <v>89</v>
      </c>
      <c r="V62">
        <v>2010</v>
      </c>
      <c r="W62">
        <v>2025</v>
      </c>
      <c r="X62" s="1" t="s">
        <v>113</v>
      </c>
      <c r="Y62" s="1" t="s">
        <v>124</v>
      </c>
      <c r="Z62" s="1" t="s">
        <v>171</v>
      </c>
      <c r="AA62">
        <v>1</v>
      </c>
      <c r="AB62">
        <v>1</v>
      </c>
      <c r="AC62">
        <v>1</v>
      </c>
      <c r="AD62">
        <v>0.05</v>
      </c>
      <c r="AE62">
        <v>91</v>
      </c>
      <c r="AF62">
        <v>1</v>
      </c>
      <c r="AH62" s="2">
        <f>IF(Tablica1[[#This Row],[ns1:NapomenaORazdoblju]]="trajno",Tablica1[[#This Row],[Kolicina17]],0)</f>
        <v>0</v>
      </c>
      <c r="AI62" s="4">
        <f>IF(AH62&gt;0,0,Tablica1[[#This Row],[Kolicina17]])</f>
        <v>1</v>
      </c>
    </row>
    <row r="63" spans="1:35" x14ac:dyDescent="0.3">
      <c r="A63">
        <v>0</v>
      </c>
      <c r="B63">
        <v>1</v>
      </c>
      <c r="C63" s="1" t="s">
        <v>32</v>
      </c>
      <c r="D63">
        <v>6913</v>
      </c>
      <c r="E63">
        <v>1924</v>
      </c>
      <c r="F63">
        <v>2025</v>
      </c>
      <c r="G63">
        <v>605</v>
      </c>
      <c r="H63">
        <v>1</v>
      </c>
      <c r="I63">
        <v>1</v>
      </c>
      <c r="J63">
        <v>16.751000000000001</v>
      </c>
      <c r="M63">
        <v>0</v>
      </c>
      <c r="N63">
        <v>1</v>
      </c>
      <c r="O63" s="1" t="s">
        <v>33</v>
      </c>
      <c r="P63">
        <v>2</v>
      </c>
      <c r="Q63">
        <v>11</v>
      </c>
      <c r="R63" s="1" t="s">
        <v>41</v>
      </c>
      <c r="S63">
        <v>3</v>
      </c>
      <c r="T63">
        <v>8</v>
      </c>
      <c r="U63" s="1" t="s">
        <v>90</v>
      </c>
      <c r="V63">
        <v>2010</v>
      </c>
      <c r="W63">
        <v>2025</v>
      </c>
      <c r="X63" s="1" t="s">
        <v>113</v>
      </c>
      <c r="Y63" s="1" t="s">
        <v>124</v>
      </c>
      <c r="Z63" s="1" t="s">
        <v>172</v>
      </c>
      <c r="AA63">
        <v>1</v>
      </c>
      <c r="AB63">
        <v>1</v>
      </c>
      <c r="AC63">
        <v>1</v>
      </c>
      <c r="AD63">
        <v>0.03</v>
      </c>
      <c r="AE63">
        <v>43</v>
      </c>
      <c r="AF63">
        <v>1</v>
      </c>
      <c r="AH63" s="2">
        <f>IF(Tablica1[[#This Row],[ns1:NapomenaORazdoblju]]="trajno",Tablica1[[#This Row],[Kolicina17]],0)</f>
        <v>0</v>
      </c>
      <c r="AI63" s="2">
        <f>IF(AH63&gt;0,0,Tablica1[[#This Row],[Kolicina17]])</f>
        <v>1</v>
      </c>
    </row>
    <row r="64" spans="1:35" x14ac:dyDescent="0.3">
      <c r="A64">
        <v>0</v>
      </c>
      <c r="B64">
        <v>1</v>
      </c>
      <c r="C64" s="1" t="s">
        <v>32</v>
      </c>
      <c r="D64">
        <v>6913</v>
      </c>
      <c r="E64">
        <v>1924</v>
      </c>
      <c r="F64">
        <v>2025</v>
      </c>
      <c r="G64">
        <v>605</v>
      </c>
      <c r="H64">
        <v>1</v>
      </c>
      <c r="I64">
        <v>1</v>
      </c>
      <c r="J64">
        <v>16.751000000000001</v>
      </c>
      <c r="M64">
        <v>0</v>
      </c>
      <c r="N64">
        <v>1</v>
      </c>
      <c r="O64" s="1" t="s">
        <v>33</v>
      </c>
      <c r="P64">
        <v>2</v>
      </c>
      <c r="Q64">
        <v>11</v>
      </c>
      <c r="R64" s="1" t="s">
        <v>41</v>
      </c>
      <c r="S64">
        <v>3</v>
      </c>
      <c r="T64">
        <v>9</v>
      </c>
      <c r="U64" s="1" t="s">
        <v>91</v>
      </c>
      <c r="V64">
        <v>2010</v>
      </c>
      <c r="W64">
        <v>2025</v>
      </c>
      <c r="X64" s="1" t="s">
        <v>113</v>
      </c>
      <c r="Y64" s="1" t="s">
        <v>124</v>
      </c>
      <c r="Z64" s="1" t="s">
        <v>173</v>
      </c>
      <c r="AA64">
        <v>1</v>
      </c>
      <c r="AB64">
        <v>1</v>
      </c>
      <c r="AC64">
        <v>1</v>
      </c>
      <c r="AD64">
        <v>0.03</v>
      </c>
      <c r="AE64">
        <v>43</v>
      </c>
      <c r="AF64">
        <v>1</v>
      </c>
      <c r="AH64" s="2">
        <f>IF(Tablica1[[#This Row],[ns1:NapomenaORazdoblju]]="trajno",Tablica1[[#This Row],[Kolicina17]],0)</f>
        <v>0</v>
      </c>
      <c r="AI64" s="2">
        <f>IF(AH64&gt;0,0,Tablica1[[#This Row],[Kolicina17]])</f>
        <v>1</v>
      </c>
    </row>
    <row r="65" spans="1:35" x14ac:dyDescent="0.3">
      <c r="A65">
        <v>0</v>
      </c>
      <c r="B65">
        <v>1</v>
      </c>
      <c r="C65" s="1" t="s">
        <v>32</v>
      </c>
      <c r="D65">
        <v>6913</v>
      </c>
      <c r="E65">
        <v>1924</v>
      </c>
      <c r="F65">
        <v>2025</v>
      </c>
      <c r="G65">
        <v>605</v>
      </c>
      <c r="H65">
        <v>1</v>
      </c>
      <c r="I65">
        <v>1</v>
      </c>
      <c r="J65">
        <v>16.751000000000001</v>
      </c>
      <c r="M65">
        <v>0</v>
      </c>
      <c r="N65">
        <v>1</v>
      </c>
      <c r="O65" s="1" t="s">
        <v>33</v>
      </c>
      <c r="P65">
        <v>2</v>
      </c>
      <c r="Q65">
        <v>11</v>
      </c>
      <c r="R65" s="1" t="s">
        <v>41</v>
      </c>
      <c r="S65">
        <v>3</v>
      </c>
      <c r="T65">
        <v>10</v>
      </c>
      <c r="U65" s="1" t="s">
        <v>92</v>
      </c>
      <c r="V65">
        <v>2013</v>
      </c>
      <c r="W65">
        <v>2018</v>
      </c>
      <c r="X65" s="1" t="s">
        <v>113</v>
      </c>
      <c r="Y65" s="1" t="s">
        <v>124</v>
      </c>
      <c r="Z65" s="1" t="s">
        <v>174</v>
      </c>
      <c r="AA65">
        <v>1</v>
      </c>
      <c r="AB65">
        <v>1</v>
      </c>
      <c r="AC65">
        <v>1</v>
      </c>
      <c r="AD65">
        <v>0.21</v>
      </c>
      <c r="AE65">
        <v>91</v>
      </c>
      <c r="AF65">
        <v>7</v>
      </c>
      <c r="AH65" s="2">
        <f>IF(Tablica1[[#This Row],[ns1:NapomenaORazdoblju]]="trajno",Tablica1[[#This Row],[Kolicina17]],0)</f>
        <v>0</v>
      </c>
      <c r="AI65" s="4">
        <f>IF(AH65&gt;0,0,Tablica1[[#This Row],[Kolicina17]])</f>
        <v>7</v>
      </c>
    </row>
    <row r="66" spans="1:35" x14ac:dyDescent="0.3">
      <c r="A66">
        <v>0</v>
      </c>
      <c r="B66">
        <v>1</v>
      </c>
      <c r="C66" s="1" t="s">
        <v>32</v>
      </c>
      <c r="D66">
        <v>6913</v>
      </c>
      <c r="E66">
        <v>1924</v>
      </c>
      <c r="F66">
        <v>2025</v>
      </c>
      <c r="G66">
        <v>605</v>
      </c>
      <c r="H66">
        <v>1</v>
      </c>
      <c r="I66">
        <v>1</v>
      </c>
      <c r="J66">
        <v>16.751000000000001</v>
      </c>
      <c r="M66">
        <v>0</v>
      </c>
      <c r="N66">
        <v>1</v>
      </c>
      <c r="O66" s="1" t="s">
        <v>33</v>
      </c>
      <c r="P66">
        <v>2</v>
      </c>
      <c r="Q66">
        <v>11</v>
      </c>
      <c r="R66" s="1" t="s">
        <v>41</v>
      </c>
      <c r="S66">
        <v>3</v>
      </c>
      <c r="T66">
        <v>10</v>
      </c>
      <c r="U66" s="1" t="s">
        <v>92</v>
      </c>
      <c r="V66">
        <v>2019</v>
      </c>
      <c r="W66">
        <v>2025</v>
      </c>
      <c r="X66" s="1" t="s">
        <v>113</v>
      </c>
      <c r="Y66" s="1" t="s">
        <v>124</v>
      </c>
      <c r="Z66" s="1" t="s">
        <v>175</v>
      </c>
      <c r="AA66">
        <v>1</v>
      </c>
      <c r="AB66">
        <v>1</v>
      </c>
      <c r="AC66">
        <v>1</v>
      </c>
      <c r="AD66">
        <v>0.16</v>
      </c>
      <c r="AE66">
        <v>91</v>
      </c>
      <c r="AF66">
        <v>8</v>
      </c>
      <c r="AH66" s="2">
        <f>IF(Tablica1[[#This Row],[ns1:NapomenaORazdoblju]]="trajno",Tablica1[[#This Row],[Kolicina17]],0)</f>
        <v>0</v>
      </c>
      <c r="AI66" s="4">
        <f>IF(AH66&gt;0,0,Tablica1[[#This Row],[Kolicina17]])</f>
        <v>8</v>
      </c>
    </row>
    <row r="67" spans="1:35" x14ac:dyDescent="0.3">
      <c r="A67">
        <v>0</v>
      </c>
      <c r="B67">
        <v>1</v>
      </c>
      <c r="C67" s="1" t="s">
        <v>32</v>
      </c>
      <c r="D67">
        <v>6913</v>
      </c>
      <c r="E67">
        <v>1924</v>
      </c>
      <c r="F67">
        <v>2025</v>
      </c>
      <c r="G67">
        <v>605</v>
      </c>
      <c r="H67">
        <v>1</v>
      </c>
      <c r="I67">
        <v>1</v>
      </c>
      <c r="J67">
        <v>16.751000000000001</v>
      </c>
      <c r="M67">
        <v>0</v>
      </c>
      <c r="N67">
        <v>1</v>
      </c>
      <c r="O67" s="1" t="s">
        <v>33</v>
      </c>
      <c r="P67">
        <v>2</v>
      </c>
      <c r="Q67">
        <v>11</v>
      </c>
      <c r="R67" s="1" t="s">
        <v>41</v>
      </c>
      <c r="S67">
        <v>3</v>
      </c>
      <c r="T67">
        <v>11</v>
      </c>
      <c r="U67" s="1" t="s">
        <v>93</v>
      </c>
      <c r="V67">
        <v>2013</v>
      </c>
      <c r="W67">
        <v>2025</v>
      </c>
      <c r="X67" s="1" t="s">
        <v>113</v>
      </c>
      <c r="Y67" s="1" t="s">
        <v>124</v>
      </c>
      <c r="Z67" s="1" t="s">
        <v>176</v>
      </c>
      <c r="AA67">
        <v>4</v>
      </c>
      <c r="AB67">
        <v>1</v>
      </c>
      <c r="AC67">
        <v>1</v>
      </c>
      <c r="AD67">
        <v>9.5000000000000001E-2</v>
      </c>
      <c r="AE67">
        <v>43</v>
      </c>
      <c r="AF67">
        <v>9</v>
      </c>
      <c r="AH67" s="2">
        <f>IF(Tablica1[[#This Row],[ns1:NapomenaORazdoblju]]="trajno",Tablica1[[#This Row],[Kolicina17]],0)</f>
        <v>0</v>
      </c>
      <c r="AI67" s="2">
        <f>IF(AH67&gt;0,0,Tablica1[[#This Row],[Kolicina17]])</f>
        <v>9</v>
      </c>
    </row>
    <row r="68" spans="1:35" x14ac:dyDescent="0.3">
      <c r="A68">
        <v>0</v>
      </c>
      <c r="B68">
        <v>1</v>
      </c>
      <c r="C68" s="1" t="s">
        <v>32</v>
      </c>
      <c r="D68">
        <v>6913</v>
      </c>
      <c r="E68">
        <v>1924</v>
      </c>
      <c r="F68">
        <v>2025</v>
      </c>
      <c r="G68">
        <v>605</v>
      </c>
      <c r="H68">
        <v>1</v>
      </c>
      <c r="I68">
        <v>1</v>
      </c>
      <c r="J68">
        <v>16.751000000000001</v>
      </c>
      <c r="M68">
        <v>0</v>
      </c>
      <c r="N68">
        <v>1</v>
      </c>
      <c r="O68" s="1" t="s">
        <v>33</v>
      </c>
      <c r="P68">
        <v>2</v>
      </c>
      <c r="Q68">
        <v>11</v>
      </c>
      <c r="R68" s="1" t="s">
        <v>41</v>
      </c>
      <c r="S68">
        <v>3</v>
      </c>
      <c r="T68">
        <v>11</v>
      </c>
      <c r="U68" s="1" t="s">
        <v>93</v>
      </c>
      <c r="V68">
        <v>2013</v>
      </c>
      <c r="W68">
        <v>2025</v>
      </c>
      <c r="X68" s="1" t="s">
        <v>113</v>
      </c>
      <c r="Y68" s="1" t="s">
        <v>124</v>
      </c>
      <c r="Z68" s="1" t="s">
        <v>176</v>
      </c>
      <c r="AA68">
        <v>4</v>
      </c>
      <c r="AB68">
        <v>1</v>
      </c>
      <c r="AC68">
        <v>1</v>
      </c>
      <c r="AD68">
        <v>9.5000000000000001E-2</v>
      </c>
      <c r="AE68">
        <v>23</v>
      </c>
      <c r="AF68">
        <v>1</v>
      </c>
      <c r="AH68" s="2">
        <f>IF(Tablica1[[#This Row],[ns1:NapomenaORazdoblju]]="trajno",Tablica1[[#This Row],[Kolicina17]],0)</f>
        <v>0</v>
      </c>
      <c r="AI68" s="2">
        <f>IF(AH68&gt;0,0,Tablica1[[#This Row],[Kolicina17]])</f>
        <v>1</v>
      </c>
    </row>
    <row r="69" spans="1:35" x14ac:dyDescent="0.3">
      <c r="A69">
        <v>0</v>
      </c>
      <c r="B69">
        <v>1</v>
      </c>
      <c r="C69" s="1" t="s">
        <v>32</v>
      </c>
      <c r="D69">
        <v>6913</v>
      </c>
      <c r="E69">
        <v>1924</v>
      </c>
      <c r="F69">
        <v>2025</v>
      </c>
      <c r="G69">
        <v>605</v>
      </c>
      <c r="H69">
        <v>1</v>
      </c>
      <c r="I69">
        <v>1</v>
      </c>
      <c r="J69">
        <v>16.751000000000001</v>
      </c>
      <c r="M69">
        <v>0</v>
      </c>
      <c r="N69">
        <v>1</v>
      </c>
      <c r="O69" s="1" t="s">
        <v>33</v>
      </c>
      <c r="P69">
        <v>2</v>
      </c>
      <c r="Q69">
        <v>11</v>
      </c>
      <c r="R69" s="1" t="s">
        <v>41</v>
      </c>
      <c r="S69">
        <v>3</v>
      </c>
      <c r="T69">
        <v>12</v>
      </c>
      <c r="U69" s="1" t="s">
        <v>94</v>
      </c>
      <c r="V69">
        <v>2013</v>
      </c>
      <c r="W69">
        <v>2025</v>
      </c>
      <c r="X69" s="1" t="s">
        <v>113</v>
      </c>
      <c r="Y69" s="1" t="s">
        <v>124</v>
      </c>
      <c r="Z69" s="1" t="s">
        <v>177</v>
      </c>
      <c r="AA69">
        <v>1</v>
      </c>
      <c r="AB69">
        <v>1</v>
      </c>
      <c r="AC69">
        <v>1</v>
      </c>
      <c r="AD69">
        <v>0.06</v>
      </c>
      <c r="AE69">
        <v>91</v>
      </c>
      <c r="AF69">
        <v>3</v>
      </c>
      <c r="AH69" s="2">
        <f>IF(Tablica1[[#This Row],[ns1:NapomenaORazdoblju]]="trajno",Tablica1[[#This Row],[Kolicina17]],0)</f>
        <v>0</v>
      </c>
      <c r="AI69" s="4">
        <f>IF(AH69&gt;0,0,Tablica1[[#This Row],[Kolicina17]])</f>
        <v>3</v>
      </c>
    </row>
    <row r="70" spans="1:35" x14ac:dyDescent="0.3">
      <c r="A70">
        <v>0</v>
      </c>
      <c r="B70">
        <v>1</v>
      </c>
      <c r="C70" s="1" t="s">
        <v>32</v>
      </c>
      <c r="D70">
        <v>6913</v>
      </c>
      <c r="E70">
        <v>1924</v>
      </c>
      <c r="F70">
        <v>2025</v>
      </c>
      <c r="G70">
        <v>605</v>
      </c>
      <c r="H70">
        <v>1</v>
      </c>
      <c r="I70">
        <v>1</v>
      </c>
      <c r="J70">
        <v>16.751000000000001</v>
      </c>
      <c r="M70">
        <v>0</v>
      </c>
      <c r="N70">
        <v>1</v>
      </c>
      <c r="O70" s="1" t="s">
        <v>33</v>
      </c>
      <c r="P70">
        <v>2</v>
      </c>
      <c r="Q70">
        <v>11</v>
      </c>
      <c r="R70" s="1" t="s">
        <v>41</v>
      </c>
      <c r="S70">
        <v>3</v>
      </c>
      <c r="T70">
        <v>13</v>
      </c>
      <c r="U70" s="1" t="s">
        <v>95</v>
      </c>
      <c r="V70">
        <v>2013</v>
      </c>
      <c r="W70">
        <v>2025</v>
      </c>
      <c r="X70" s="1" t="s">
        <v>113</v>
      </c>
      <c r="Y70" s="1" t="s">
        <v>124</v>
      </c>
      <c r="Z70" s="1" t="s">
        <v>178</v>
      </c>
      <c r="AA70">
        <v>1</v>
      </c>
      <c r="AB70">
        <v>1</v>
      </c>
      <c r="AC70">
        <v>1</v>
      </c>
      <c r="AD70">
        <v>5.5E-2</v>
      </c>
      <c r="AE70">
        <v>91</v>
      </c>
      <c r="AF70">
        <v>1</v>
      </c>
      <c r="AH70" s="2">
        <f>IF(Tablica1[[#This Row],[ns1:NapomenaORazdoblju]]="trajno",Tablica1[[#This Row],[Kolicina17]],0)</f>
        <v>0</v>
      </c>
      <c r="AI70" s="4">
        <f>IF(AH70&gt;0,0,Tablica1[[#This Row],[Kolicina17]])</f>
        <v>1</v>
      </c>
    </row>
    <row r="71" spans="1:35" x14ac:dyDescent="0.3">
      <c r="A71">
        <v>0</v>
      </c>
      <c r="B71">
        <v>1</v>
      </c>
      <c r="C71" s="1" t="s">
        <v>32</v>
      </c>
      <c r="D71">
        <v>6913</v>
      </c>
      <c r="E71">
        <v>1924</v>
      </c>
      <c r="F71">
        <v>2025</v>
      </c>
      <c r="G71">
        <v>605</v>
      </c>
      <c r="H71">
        <v>1</v>
      </c>
      <c r="I71">
        <v>1</v>
      </c>
      <c r="J71">
        <v>16.751000000000001</v>
      </c>
      <c r="M71">
        <v>0</v>
      </c>
      <c r="N71">
        <v>1</v>
      </c>
      <c r="O71" s="1" t="s">
        <v>33</v>
      </c>
      <c r="P71">
        <v>2</v>
      </c>
      <c r="Q71">
        <v>11</v>
      </c>
      <c r="R71" s="1" t="s">
        <v>41</v>
      </c>
      <c r="S71">
        <v>3</v>
      </c>
      <c r="T71">
        <v>13</v>
      </c>
      <c r="U71" s="1" t="s">
        <v>95</v>
      </c>
      <c r="V71">
        <v>2013</v>
      </c>
      <c r="W71">
        <v>2025</v>
      </c>
      <c r="X71" s="1" t="s">
        <v>113</v>
      </c>
      <c r="Y71" s="1" t="s">
        <v>124</v>
      </c>
      <c r="Z71" s="1" t="s">
        <v>178</v>
      </c>
      <c r="AA71">
        <v>1</v>
      </c>
      <c r="AB71">
        <v>1</v>
      </c>
      <c r="AC71">
        <v>1</v>
      </c>
      <c r="AD71">
        <v>5.5E-2</v>
      </c>
      <c r="AE71">
        <v>23</v>
      </c>
      <c r="AF71">
        <v>2</v>
      </c>
      <c r="AH71" s="2">
        <f>IF(Tablica1[[#This Row],[ns1:NapomenaORazdoblju]]="trajno",Tablica1[[#This Row],[Kolicina17]],0)</f>
        <v>0</v>
      </c>
      <c r="AI71" s="2">
        <f>IF(AH71&gt;0,0,Tablica1[[#This Row],[Kolicina17]])</f>
        <v>2</v>
      </c>
    </row>
    <row r="72" spans="1:35" x14ac:dyDescent="0.3">
      <c r="A72">
        <v>0</v>
      </c>
      <c r="B72">
        <v>1</v>
      </c>
      <c r="C72" s="1" t="s">
        <v>32</v>
      </c>
      <c r="D72">
        <v>6913</v>
      </c>
      <c r="E72">
        <v>1924</v>
      </c>
      <c r="F72">
        <v>2025</v>
      </c>
      <c r="G72">
        <v>605</v>
      </c>
      <c r="H72">
        <v>1</v>
      </c>
      <c r="I72">
        <v>1</v>
      </c>
      <c r="J72">
        <v>16.751000000000001</v>
      </c>
      <c r="M72">
        <v>0</v>
      </c>
      <c r="N72">
        <v>1</v>
      </c>
      <c r="O72" s="1" t="s">
        <v>33</v>
      </c>
      <c r="P72">
        <v>2</v>
      </c>
      <c r="Q72">
        <v>11</v>
      </c>
      <c r="R72" s="1" t="s">
        <v>41</v>
      </c>
      <c r="S72">
        <v>3</v>
      </c>
      <c r="T72">
        <v>15</v>
      </c>
      <c r="U72" s="1" t="s">
        <v>96</v>
      </c>
      <c r="V72">
        <v>2013</v>
      </c>
      <c r="W72">
        <v>2025</v>
      </c>
      <c r="X72" s="1" t="s">
        <v>113</v>
      </c>
      <c r="Y72" s="1" t="s">
        <v>123</v>
      </c>
      <c r="Z72" s="1" t="s">
        <v>179</v>
      </c>
      <c r="AA72">
        <v>1</v>
      </c>
      <c r="AB72">
        <v>1</v>
      </c>
      <c r="AC72">
        <v>1</v>
      </c>
      <c r="AD72">
        <v>0.03</v>
      </c>
      <c r="AE72">
        <v>23</v>
      </c>
      <c r="AF72">
        <v>2</v>
      </c>
      <c r="AH72" s="2">
        <f>IF(Tablica1[[#This Row],[ns1:NapomenaORazdoblju]]="trajno",Tablica1[[#This Row],[Kolicina17]],0)</f>
        <v>0</v>
      </c>
      <c r="AI72" s="2">
        <f>IF(AH72&gt;0,0,Tablica1[[#This Row],[Kolicina17]])</f>
        <v>2</v>
      </c>
    </row>
    <row r="73" spans="1:35" x14ac:dyDescent="0.3">
      <c r="A73">
        <v>0</v>
      </c>
      <c r="B73">
        <v>1</v>
      </c>
      <c r="C73" s="1" t="s">
        <v>32</v>
      </c>
      <c r="D73">
        <v>6913</v>
      </c>
      <c r="E73">
        <v>1924</v>
      </c>
      <c r="F73">
        <v>2025</v>
      </c>
      <c r="G73">
        <v>605</v>
      </c>
      <c r="H73">
        <v>1</v>
      </c>
      <c r="I73">
        <v>1</v>
      </c>
      <c r="J73">
        <v>16.751000000000001</v>
      </c>
      <c r="M73">
        <v>0</v>
      </c>
      <c r="N73">
        <v>1</v>
      </c>
      <c r="O73" s="1" t="s">
        <v>33</v>
      </c>
      <c r="P73">
        <v>2</v>
      </c>
      <c r="Q73">
        <v>11</v>
      </c>
      <c r="R73" s="1" t="s">
        <v>41</v>
      </c>
      <c r="S73">
        <v>3</v>
      </c>
      <c r="T73">
        <v>14</v>
      </c>
      <c r="U73" s="1" t="s">
        <v>97</v>
      </c>
      <c r="V73">
        <v>2013</v>
      </c>
      <c r="W73">
        <v>2025</v>
      </c>
      <c r="X73" s="1" t="s">
        <v>113</v>
      </c>
      <c r="Y73" s="1" t="s">
        <v>124</v>
      </c>
      <c r="Z73" s="1" t="s">
        <v>180</v>
      </c>
      <c r="AA73">
        <v>1</v>
      </c>
      <c r="AB73">
        <v>1</v>
      </c>
      <c r="AC73">
        <v>1</v>
      </c>
      <c r="AD73">
        <v>0.18</v>
      </c>
      <c r="AE73">
        <v>91</v>
      </c>
      <c r="AF73">
        <v>11</v>
      </c>
      <c r="AH73" s="2">
        <f>IF(Tablica1[[#This Row],[ns1:NapomenaORazdoblju]]="trajno",Tablica1[[#This Row],[Kolicina17]],0)</f>
        <v>0</v>
      </c>
      <c r="AI73" s="4">
        <f>IF(AH73&gt;0,0,Tablica1[[#This Row],[Kolicina17]])</f>
        <v>11</v>
      </c>
    </row>
    <row r="74" spans="1:35" x14ac:dyDescent="0.3">
      <c r="A74">
        <v>0</v>
      </c>
      <c r="B74">
        <v>1</v>
      </c>
      <c r="C74" s="1" t="s">
        <v>32</v>
      </c>
      <c r="D74">
        <v>6913</v>
      </c>
      <c r="E74">
        <v>1924</v>
      </c>
      <c r="F74">
        <v>2025</v>
      </c>
      <c r="G74">
        <v>605</v>
      </c>
      <c r="H74">
        <v>1</v>
      </c>
      <c r="I74">
        <v>1</v>
      </c>
      <c r="J74">
        <v>16.751000000000001</v>
      </c>
      <c r="M74">
        <v>0</v>
      </c>
      <c r="N74">
        <v>1</v>
      </c>
      <c r="O74" s="1" t="s">
        <v>33</v>
      </c>
      <c r="P74">
        <v>2</v>
      </c>
      <c r="Q74">
        <v>11</v>
      </c>
      <c r="R74" s="1" t="s">
        <v>41</v>
      </c>
      <c r="S74">
        <v>3</v>
      </c>
      <c r="T74">
        <v>16</v>
      </c>
      <c r="U74" s="1" t="s">
        <v>98</v>
      </c>
      <c r="V74">
        <v>2020</v>
      </c>
      <c r="W74">
        <v>2025</v>
      </c>
      <c r="X74" s="1" t="s">
        <v>110</v>
      </c>
      <c r="Y74" s="1" t="s">
        <v>124</v>
      </c>
      <c r="Z74" s="1" t="s">
        <v>181</v>
      </c>
      <c r="AA74">
        <v>1</v>
      </c>
      <c r="AB74">
        <v>1</v>
      </c>
      <c r="AC74">
        <v>1</v>
      </c>
      <c r="AD74">
        <v>0.03</v>
      </c>
      <c r="AE74">
        <v>91</v>
      </c>
      <c r="AF74">
        <v>2</v>
      </c>
      <c r="AH74" s="2">
        <f>IF(Tablica1[[#This Row],[ns1:NapomenaORazdoblju]]="trajno",Tablica1[[#This Row],[Kolicina17]],0)</f>
        <v>0</v>
      </c>
      <c r="AI74" s="4">
        <f>IF(AH74&gt;0,0,Tablica1[[#This Row],[Kolicina17]])</f>
        <v>2</v>
      </c>
    </row>
    <row r="75" spans="1:35" x14ac:dyDescent="0.3">
      <c r="A75">
        <v>0</v>
      </c>
      <c r="B75">
        <v>1</v>
      </c>
      <c r="C75" s="1" t="s">
        <v>32</v>
      </c>
      <c r="D75">
        <v>6913</v>
      </c>
      <c r="E75">
        <v>1924</v>
      </c>
      <c r="F75">
        <v>2025</v>
      </c>
      <c r="G75">
        <v>605</v>
      </c>
      <c r="H75">
        <v>1</v>
      </c>
      <c r="I75">
        <v>1</v>
      </c>
      <c r="J75">
        <v>16.751000000000001</v>
      </c>
      <c r="M75">
        <v>0</v>
      </c>
      <c r="N75">
        <v>1</v>
      </c>
      <c r="O75" s="1" t="s">
        <v>33</v>
      </c>
      <c r="P75">
        <v>2</v>
      </c>
      <c r="Q75">
        <v>11</v>
      </c>
      <c r="R75" s="1" t="s">
        <v>41</v>
      </c>
      <c r="S75">
        <v>3</v>
      </c>
      <c r="T75">
        <v>17</v>
      </c>
      <c r="U75" s="1" t="s">
        <v>99</v>
      </c>
      <c r="V75">
        <v>2020</v>
      </c>
      <c r="W75">
        <v>2025</v>
      </c>
      <c r="X75" s="1" t="s">
        <v>110</v>
      </c>
      <c r="Y75" s="1" t="s">
        <v>124</v>
      </c>
      <c r="Z75" s="1" t="s">
        <v>182</v>
      </c>
      <c r="AA75">
        <v>1</v>
      </c>
      <c r="AB75">
        <v>1</v>
      </c>
      <c r="AC75">
        <v>1</v>
      </c>
      <c r="AD75">
        <v>0.03</v>
      </c>
      <c r="AE75">
        <v>91</v>
      </c>
      <c r="AF75">
        <v>1</v>
      </c>
      <c r="AH75" s="2">
        <f>IF(Tablica1[[#This Row],[ns1:NapomenaORazdoblju]]="trajno",Tablica1[[#This Row],[Kolicina17]],0)</f>
        <v>0</v>
      </c>
      <c r="AI75" s="4">
        <f>IF(AH75&gt;0,0,Tablica1[[#This Row],[Kolicina17]])</f>
        <v>1</v>
      </c>
    </row>
    <row r="76" spans="1:35" x14ac:dyDescent="0.3">
      <c r="A76">
        <v>0</v>
      </c>
      <c r="B76">
        <v>1</v>
      </c>
      <c r="C76" s="1" t="s">
        <v>32</v>
      </c>
      <c r="D76">
        <v>6913</v>
      </c>
      <c r="E76">
        <v>1924</v>
      </c>
      <c r="F76">
        <v>2025</v>
      </c>
      <c r="G76">
        <v>605</v>
      </c>
      <c r="H76">
        <v>1</v>
      </c>
      <c r="I76">
        <v>1</v>
      </c>
      <c r="J76">
        <v>16.751000000000001</v>
      </c>
      <c r="M76">
        <v>0</v>
      </c>
      <c r="N76">
        <v>1</v>
      </c>
      <c r="O76" s="1" t="s">
        <v>33</v>
      </c>
      <c r="P76">
        <v>2</v>
      </c>
      <c r="Q76">
        <v>11</v>
      </c>
      <c r="R76" s="1" t="s">
        <v>41</v>
      </c>
      <c r="S76">
        <v>3</v>
      </c>
      <c r="T76">
        <v>18</v>
      </c>
      <c r="U76" s="1" t="s">
        <v>100</v>
      </c>
      <c r="V76">
        <v>2017</v>
      </c>
      <c r="W76">
        <v>2025</v>
      </c>
      <c r="X76" s="1" t="s">
        <v>112</v>
      </c>
      <c r="Y76" s="1" t="s">
        <v>123</v>
      </c>
      <c r="Z76" s="1" t="s">
        <v>183</v>
      </c>
      <c r="AA76">
        <v>1</v>
      </c>
      <c r="AB76">
        <v>1</v>
      </c>
      <c r="AC76">
        <v>1</v>
      </c>
      <c r="AD76">
        <v>5.0000000000000001E-3</v>
      </c>
      <c r="AE76">
        <v>43</v>
      </c>
      <c r="AF76">
        <v>2</v>
      </c>
      <c r="AH76" s="2">
        <f>IF(Tablica1[[#This Row],[ns1:NapomenaORazdoblju]]="trajno",Tablica1[[#This Row],[Kolicina17]],0)</f>
        <v>0</v>
      </c>
      <c r="AI76" s="2">
        <f>IF(AH76&gt;0,0,Tablica1[[#This Row],[Kolicina17]])</f>
        <v>2</v>
      </c>
    </row>
    <row r="77" spans="1:35" x14ac:dyDescent="0.3">
      <c r="A77">
        <v>0</v>
      </c>
      <c r="B77">
        <v>1</v>
      </c>
      <c r="C77" s="1" t="s">
        <v>32</v>
      </c>
      <c r="D77">
        <v>6913</v>
      </c>
      <c r="E77">
        <v>1924</v>
      </c>
      <c r="F77">
        <v>2025</v>
      </c>
      <c r="G77">
        <v>605</v>
      </c>
      <c r="H77">
        <v>1</v>
      </c>
      <c r="I77">
        <v>1</v>
      </c>
      <c r="J77">
        <v>16.751000000000001</v>
      </c>
      <c r="M77">
        <v>0</v>
      </c>
      <c r="N77">
        <v>1</v>
      </c>
      <c r="O77" s="1" t="s">
        <v>33</v>
      </c>
      <c r="P77">
        <v>2</v>
      </c>
      <c r="Q77">
        <v>12</v>
      </c>
      <c r="R77" s="1" t="s">
        <v>42</v>
      </c>
      <c r="S77">
        <v>3</v>
      </c>
      <c r="T77">
        <v>1</v>
      </c>
      <c r="U77" s="1" t="s">
        <v>101</v>
      </c>
      <c r="V77">
        <v>2012</v>
      </c>
      <c r="W77">
        <v>2025</v>
      </c>
      <c r="X77" s="1" t="s">
        <v>106</v>
      </c>
      <c r="Y77" s="1" t="s">
        <v>125</v>
      </c>
      <c r="Z77" s="1" t="s">
        <v>184</v>
      </c>
      <c r="AA77">
        <v>1</v>
      </c>
      <c r="AB77">
        <v>1</v>
      </c>
      <c r="AC77">
        <v>1</v>
      </c>
      <c r="AD77">
        <v>0.17</v>
      </c>
      <c r="AE77">
        <v>23</v>
      </c>
      <c r="AF77">
        <v>1</v>
      </c>
      <c r="AH77" s="2">
        <f>IF(Tablica1[[#This Row],[ns1:NapomenaORazdoblju]]="trajno",Tablica1[[#This Row],[Kolicina17]],0)</f>
        <v>1</v>
      </c>
      <c r="AI77" s="2">
        <f>IF(AH77&gt;0,0,Tablica1[[#This Row],[Kolicina17]])</f>
        <v>0</v>
      </c>
    </row>
    <row r="78" spans="1:35" x14ac:dyDescent="0.3">
      <c r="A78">
        <v>0</v>
      </c>
      <c r="B78">
        <v>1</v>
      </c>
      <c r="C78" s="1" t="s">
        <v>32</v>
      </c>
      <c r="D78">
        <v>6913</v>
      </c>
      <c r="E78">
        <v>1924</v>
      </c>
      <c r="F78">
        <v>2025</v>
      </c>
      <c r="G78">
        <v>605</v>
      </c>
      <c r="H78">
        <v>1</v>
      </c>
      <c r="I78">
        <v>1</v>
      </c>
      <c r="J78">
        <v>16.751000000000001</v>
      </c>
      <c r="M78">
        <v>0</v>
      </c>
      <c r="N78">
        <v>1</v>
      </c>
      <c r="O78" s="1" t="s">
        <v>33</v>
      </c>
      <c r="P78">
        <v>2</v>
      </c>
      <c r="Q78">
        <v>12</v>
      </c>
      <c r="R78" s="1" t="s">
        <v>42</v>
      </c>
      <c r="S78">
        <v>3</v>
      </c>
      <c r="T78">
        <v>2</v>
      </c>
      <c r="U78" s="1" t="s">
        <v>102</v>
      </c>
      <c r="V78">
        <v>2020</v>
      </c>
      <c r="W78">
        <v>2025</v>
      </c>
      <c r="X78" s="1" t="s">
        <v>106</v>
      </c>
      <c r="Y78" s="1" t="s">
        <v>125</v>
      </c>
      <c r="Z78" s="1" t="s">
        <v>185</v>
      </c>
      <c r="AA78">
        <v>1</v>
      </c>
      <c r="AB78">
        <v>1</v>
      </c>
      <c r="AC78">
        <v>1</v>
      </c>
      <c r="AD78">
        <v>0.03</v>
      </c>
      <c r="AE78">
        <v>23</v>
      </c>
      <c r="AF78">
        <v>1</v>
      </c>
      <c r="AH78" s="2">
        <f>IF(Tablica1[[#This Row],[ns1:NapomenaORazdoblju]]="trajno",Tablica1[[#This Row],[Kolicina17]],0)</f>
        <v>1</v>
      </c>
      <c r="AI78" s="2">
        <f>IF(AH78&gt;0,0,Tablica1[[#This Row],[Kolicina17]])</f>
        <v>0</v>
      </c>
    </row>
    <row r="79" spans="1:35" x14ac:dyDescent="0.3">
      <c r="A79">
        <v>0</v>
      </c>
      <c r="B79">
        <v>1</v>
      </c>
      <c r="C79" s="1" t="s">
        <v>32</v>
      </c>
      <c r="D79">
        <v>6913</v>
      </c>
      <c r="E79">
        <v>1924</v>
      </c>
      <c r="F79">
        <v>2025</v>
      </c>
      <c r="G79">
        <v>605</v>
      </c>
      <c r="H79">
        <v>1</v>
      </c>
      <c r="I79">
        <v>1</v>
      </c>
      <c r="J79">
        <v>16.751000000000001</v>
      </c>
      <c r="M79">
        <v>0</v>
      </c>
      <c r="N79">
        <v>1</v>
      </c>
      <c r="O79" s="1" t="s">
        <v>33</v>
      </c>
      <c r="P79">
        <v>2</v>
      </c>
      <c r="Q79">
        <v>12</v>
      </c>
      <c r="R79" s="1" t="s">
        <v>42</v>
      </c>
      <c r="S79">
        <v>3</v>
      </c>
      <c r="T79">
        <v>3</v>
      </c>
      <c r="U79" s="1" t="s">
        <v>103</v>
      </c>
      <c r="V79">
        <v>1924</v>
      </c>
      <c r="W79">
        <v>2020</v>
      </c>
      <c r="X79" s="1" t="s">
        <v>106</v>
      </c>
      <c r="Y79" s="1" t="s">
        <v>125</v>
      </c>
      <c r="Z79" s="1" t="s">
        <v>186</v>
      </c>
      <c r="AA79">
        <v>1</v>
      </c>
      <c r="AB79">
        <v>1</v>
      </c>
      <c r="AC79">
        <v>1</v>
      </c>
      <c r="AD79">
        <v>0.17</v>
      </c>
      <c r="AE79">
        <v>43</v>
      </c>
      <c r="AF79">
        <v>17</v>
      </c>
      <c r="AH79" s="2">
        <f>IF(Tablica1[[#This Row],[ns1:NapomenaORazdoblju]]="trajno",Tablica1[[#This Row],[Kolicina17]],0)</f>
        <v>17</v>
      </c>
      <c r="AI79" s="2">
        <f>IF(AH79&gt;0,0,Tablica1[[#This Row],[Kolicina17]])</f>
        <v>0</v>
      </c>
    </row>
    <row r="80" spans="1:35" x14ac:dyDescent="0.3">
      <c r="A80">
        <v>0</v>
      </c>
      <c r="B80">
        <v>1</v>
      </c>
      <c r="C80" s="1" t="s">
        <v>32</v>
      </c>
      <c r="D80">
        <v>6913</v>
      </c>
      <c r="E80">
        <v>1924</v>
      </c>
      <c r="F80">
        <v>2025</v>
      </c>
      <c r="G80">
        <v>605</v>
      </c>
      <c r="H80">
        <v>1</v>
      </c>
      <c r="I80">
        <v>1</v>
      </c>
      <c r="J80">
        <v>16.751000000000001</v>
      </c>
      <c r="M80">
        <v>0</v>
      </c>
      <c r="N80">
        <v>1</v>
      </c>
      <c r="O80" s="1" t="s">
        <v>33</v>
      </c>
      <c r="P80">
        <v>2</v>
      </c>
      <c r="Q80">
        <v>12</v>
      </c>
      <c r="R80" s="1" t="s">
        <v>42</v>
      </c>
      <c r="S80">
        <v>3</v>
      </c>
      <c r="T80">
        <v>3</v>
      </c>
      <c r="U80" s="1" t="s">
        <v>103</v>
      </c>
      <c r="V80">
        <v>2021</v>
      </c>
      <c r="W80">
        <v>2025</v>
      </c>
      <c r="X80" s="1" t="s">
        <v>106</v>
      </c>
      <c r="Y80" s="1" t="s">
        <v>125</v>
      </c>
      <c r="Z80" s="1" t="s">
        <v>187</v>
      </c>
      <c r="AA80">
        <v>1</v>
      </c>
      <c r="AB80">
        <v>1</v>
      </c>
      <c r="AC80">
        <v>1</v>
      </c>
      <c r="AD80">
        <v>0.06</v>
      </c>
      <c r="AE80">
        <v>91</v>
      </c>
      <c r="AF80">
        <v>3</v>
      </c>
      <c r="AH80" s="2">
        <f>IF(Tablica1[[#This Row],[ns1:NapomenaORazdoblju]]="trajno",Tablica1[[#This Row],[Kolicina17]],0)</f>
        <v>3</v>
      </c>
      <c r="AI80" s="2">
        <f>IF(AH80&gt;0,0,Tablica1[[#This Row],[Kolicina17]])</f>
        <v>0</v>
      </c>
    </row>
    <row r="81" spans="1:35" x14ac:dyDescent="0.3">
      <c r="A81">
        <v>0</v>
      </c>
      <c r="B81">
        <v>1</v>
      </c>
      <c r="C81" s="1" t="s">
        <v>32</v>
      </c>
      <c r="D81">
        <v>6913</v>
      </c>
      <c r="E81">
        <v>1924</v>
      </c>
      <c r="F81">
        <v>2025</v>
      </c>
      <c r="G81">
        <v>605</v>
      </c>
      <c r="H81">
        <v>1</v>
      </c>
      <c r="I81">
        <v>1</v>
      </c>
      <c r="J81">
        <v>16.751000000000001</v>
      </c>
      <c r="M81">
        <v>0</v>
      </c>
      <c r="N81">
        <v>1</v>
      </c>
      <c r="O81" s="1" t="s">
        <v>33</v>
      </c>
      <c r="P81">
        <v>2</v>
      </c>
      <c r="Q81">
        <v>12</v>
      </c>
      <c r="R81" s="1" t="s">
        <v>42</v>
      </c>
      <c r="S81">
        <v>3</v>
      </c>
      <c r="T81">
        <v>2</v>
      </c>
      <c r="U81" s="1" t="s">
        <v>104</v>
      </c>
      <c r="V81">
        <v>2009</v>
      </c>
      <c r="W81">
        <v>2025</v>
      </c>
      <c r="X81" s="1" t="s">
        <v>106</v>
      </c>
      <c r="Y81" s="1" t="s">
        <v>114</v>
      </c>
      <c r="Z81" s="1" t="s">
        <v>188</v>
      </c>
      <c r="AA81">
        <v>1</v>
      </c>
      <c r="AB81">
        <v>1</v>
      </c>
      <c r="AC81">
        <v>1</v>
      </c>
      <c r="AD81">
        <v>0.01</v>
      </c>
      <c r="AE81">
        <v>23</v>
      </c>
      <c r="AF81">
        <v>1</v>
      </c>
      <c r="AH81" s="2">
        <f>IF(Tablica1[[#This Row],[ns1:NapomenaORazdoblju]]="trajno",Tablica1[[#This Row],[Kolicina17]],0)</f>
        <v>1</v>
      </c>
      <c r="AI81" s="2">
        <f>IF(AH81&gt;0,0,Tablica1[[#This Row],[Kolicina17]])</f>
        <v>0</v>
      </c>
    </row>
    <row r="82" spans="1:35" x14ac:dyDescent="0.3">
      <c r="A82">
        <v>0</v>
      </c>
      <c r="B82">
        <v>1</v>
      </c>
      <c r="C82" s="1" t="s">
        <v>32</v>
      </c>
      <c r="D82">
        <v>6913</v>
      </c>
      <c r="E82">
        <v>1924</v>
      </c>
      <c r="F82">
        <v>2025</v>
      </c>
      <c r="G82">
        <v>605</v>
      </c>
      <c r="H82">
        <v>1</v>
      </c>
      <c r="I82">
        <v>1</v>
      </c>
      <c r="J82">
        <v>16.751000000000001</v>
      </c>
      <c r="M82">
        <v>0</v>
      </c>
      <c r="N82">
        <v>1</v>
      </c>
      <c r="O82" s="1" t="s">
        <v>33</v>
      </c>
      <c r="P82">
        <v>2</v>
      </c>
      <c r="Q82">
        <v>12</v>
      </c>
      <c r="R82" s="1" t="s">
        <v>42</v>
      </c>
      <c r="S82">
        <v>3</v>
      </c>
      <c r="T82">
        <v>5</v>
      </c>
      <c r="U82" s="1" t="s">
        <v>105</v>
      </c>
      <c r="V82">
        <v>2021</v>
      </c>
      <c r="W82">
        <v>2025</v>
      </c>
      <c r="X82" s="1" t="s">
        <v>112</v>
      </c>
      <c r="Y82" s="1" t="s">
        <v>126</v>
      </c>
      <c r="Z82" s="1" t="s">
        <v>189</v>
      </c>
      <c r="AA82">
        <v>1</v>
      </c>
      <c r="AB82">
        <v>1</v>
      </c>
      <c r="AC82">
        <v>1</v>
      </c>
      <c r="AD82">
        <v>0.18</v>
      </c>
      <c r="AE82">
        <v>91</v>
      </c>
      <c r="AF82">
        <v>4</v>
      </c>
      <c r="AH82" s="2">
        <f>IF(Tablica1[[#This Row],[ns1:NapomenaORazdoblju]]="trajno",Tablica1[[#This Row],[Kolicina17]],0)</f>
        <v>0</v>
      </c>
      <c r="AI82" s="4">
        <f>IF(AH82&gt;0,0,Tablica1[[#This Row],[Kolicina17]])</f>
        <v>4</v>
      </c>
    </row>
    <row r="86" spans="1:35" x14ac:dyDescent="0.3">
      <c r="AE86" t="s">
        <v>191</v>
      </c>
      <c r="AF86">
        <v>12</v>
      </c>
      <c r="AH86">
        <f ca="1">SUMIF(AE7:AF82,12,AF7:AF82)</f>
        <v>32</v>
      </c>
    </row>
    <row r="87" spans="1:35" x14ac:dyDescent="0.3">
      <c r="AE87" t="s">
        <v>192</v>
      </c>
      <c r="AF87">
        <v>16</v>
      </c>
      <c r="AH87">
        <f ca="1">SUMIF(AE7:AF82,16,AF7:AF82)</f>
        <v>12</v>
      </c>
    </row>
    <row r="88" spans="1:35" x14ac:dyDescent="0.3">
      <c r="AE88" t="s">
        <v>193</v>
      </c>
      <c r="AF88">
        <v>23</v>
      </c>
      <c r="AH88">
        <f ca="1">SUMIF(AE7:AF82,23,AF7:AF82)</f>
        <v>337</v>
      </c>
    </row>
    <row r="89" spans="1:35" x14ac:dyDescent="0.3">
      <c r="AE89" t="s">
        <v>194</v>
      </c>
      <c r="AF89">
        <v>43</v>
      </c>
      <c r="AH89">
        <f ca="1">SUMIF(AE7:AF82,43,AF7:AF82)</f>
        <v>836</v>
      </c>
    </row>
    <row r="90" spans="1:35" x14ac:dyDescent="0.3">
      <c r="AE90" t="s">
        <v>195</v>
      </c>
      <c r="AF90">
        <v>91</v>
      </c>
      <c r="AH90">
        <f ca="1">SUMIF(AE7:AF82,91,AF7:AF82)</f>
        <v>189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Mirkov comp</dc:creator>
  <cp:lastModifiedBy>Mirkov comp</cp:lastModifiedBy>
  <dcterms:created xsi:type="dcterms:W3CDTF">2026-02-08T15:38:37Z</dcterms:created>
  <dcterms:modified xsi:type="dcterms:W3CDTF">2026-02-08T15:38:37Z</dcterms:modified>
</cp:coreProperties>
</file>